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719" activeTab="1"/>
  </bookViews>
  <sheets>
    <sheet name="封面" sheetId="1" r:id="rId1"/>
    <sheet name="目录" sheetId="2" r:id="rId2"/>
    <sheet name="表1" sheetId="3" r:id="rId3"/>
    <sheet name="表2" sheetId="4" r:id="rId4"/>
    <sheet name="表3" sheetId="86" r:id="rId5"/>
    <sheet name="表4" sheetId="89" r:id="rId6"/>
    <sheet name="表5" sheetId="7" r:id="rId7"/>
    <sheet name="表6" sheetId="8" r:id="rId8"/>
    <sheet name="表7" sheetId="9" r:id="rId9"/>
    <sheet name="表8" sheetId="10" r:id="rId10"/>
    <sheet name="表9" sheetId="70" r:id="rId11"/>
    <sheet name="表10原始" sheetId="71" state="hidden" r:id="rId12"/>
    <sheet name="表10" sheetId="90" r:id="rId13"/>
    <sheet name="表11" sheetId="13" r:id="rId14"/>
    <sheet name="表12" sheetId="14" r:id="rId15"/>
    <sheet name="表13" sheetId="15" r:id="rId16"/>
    <sheet name="表14" sheetId="16" r:id="rId17"/>
    <sheet name="表15" sheetId="17" r:id="rId18"/>
    <sheet name="表16" sheetId="18" r:id="rId19"/>
    <sheet name="表17" sheetId="19" r:id="rId20"/>
    <sheet name="表18" sheetId="72" r:id="rId21"/>
    <sheet name="表19" sheetId="73" r:id="rId22"/>
    <sheet name="表20" sheetId="22" r:id="rId23"/>
    <sheet name="表21" sheetId="23" r:id="rId24"/>
    <sheet name="表22" sheetId="24" r:id="rId25"/>
    <sheet name="表23" sheetId="25" r:id="rId26"/>
    <sheet name="表24" sheetId="74" r:id="rId27"/>
    <sheet name="表25" sheetId="88" r:id="rId28"/>
    <sheet name="表26" sheetId="28" r:id="rId29"/>
    <sheet name="表27" sheetId="29" r:id="rId30"/>
    <sheet name="表28" sheetId="76" r:id="rId31"/>
    <sheet name="表29" sheetId="77" r:id="rId32"/>
    <sheet name="表30" sheetId="32" r:id="rId33"/>
    <sheet name="表31" sheetId="33" r:id="rId34"/>
    <sheet name="表32" sheetId="78" r:id="rId35"/>
    <sheet name="表33" sheetId="79" r:id="rId36"/>
    <sheet name="表34" sheetId="36" r:id="rId37"/>
    <sheet name="表35" sheetId="37" r:id="rId38"/>
    <sheet name="表36" sheetId="38" r:id="rId39"/>
    <sheet name="表37" sheetId="39" r:id="rId40"/>
    <sheet name="表38" sheetId="80" r:id="rId41"/>
    <sheet name="表39" sheetId="81" r:id="rId42"/>
    <sheet name="表40" sheetId="42" r:id="rId43"/>
    <sheet name="表41" sheetId="43" r:id="rId44"/>
    <sheet name="表42" sheetId="82" r:id="rId45"/>
    <sheet name="表43" sheetId="83" r:id="rId46"/>
    <sheet name="表44" sheetId="46" r:id="rId47"/>
    <sheet name="表45" sheetId="84" r:id="rId48"/>
    <sheet name="表46" sheetId="48" r:id="rId49"/>
    <sheet name="表47" sheetId="85" r:id="rId50"/>
  </sheets>
  <definedNames>
    <definedName name="_xlnm._FilterDatabase" localSheetId="13" hidden="1">表11!$A$5:$E$337</definedName>
    <definedName name="_xlnm._FilterDatabase" localSheetId="17" hidden="1">表15!$A$4:$C$212</definedName>
    <definedName name="_xlnm.Print_Titles" localSheetId="1">目录!$1:$2</definedName>
    <definedName name="_xlnm.Print_Titles" localSheetId="6">表5!$1:$3</definedName>
    <definedName name="_xlnm.Print_Titles" localSheetId="13">表11!$1:$4</definedName>
    <definedName name="_xlnm.Print_Titles" localSheetId="17">表15!$1:$4</definedName>
    <definedName name="_xlnm.Print_Titles" localSheetId="14">表12!$A:$A</definedName>
    <definedName name="Database" hidden="1">#REF!</definedName>
    <definedName name="_xlnm._FilterDatabase" localSheetId="1" hidden="1">目录!$A$2:$D$49</definedName>
    <definedName name="_xlnm.Print_Area" localSheetId="11">表10原始!$A$1:$G$26</definedName>
    <definedName name="_xlnm.Print_Area" localSheetId="16">表14!$A$1:$C$32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<sst xmlns="http://schemas.openxmlformats.org/spreadsheetml/2006/main" count="2135" uniqueCount="907">
  <si>
    <t>洋县2025年财政预算执行情况和2026年财政预算草案</t>
  </si>
  <si>
    <t>目录</t>
  </si>
  <si>
    <t>序号</t>
  </si>
  <si>
    <t>表格名称</t>
  </si>
  <si>
    <t>是否空表</t>
  </si>
  <si>
    <t>公开空表理由</t>
  </si>
  <si>
    <t>表1</t>
  </si>
  <si>
    <t>洋县2025年一般公共收入执行情况表</t>
  </si>
  <si>
    <t>否</t>
  </si>
  <si>
    <t>表2</t>
  </si>
  <si>
    <t>洋县2025年一般公共预算支出执行表</t>
  </si>
  <si>
    <t>表3</t>
  </si>
  <si>
    <t>洋县本级2025年一般公共收入执行情况表</t>
  </si>
  <si>
    <t>表4</t>
  </si>
  <si>
    <t>洋县本级2025年一般公共预算支出执行表</t>
  </si>
  <si>
    <t>表5</t>
  </si>
  <si>
    <t>洋县2025年上级一般公共预算补助情况表</t>
  </si>
  <si>
    <t>表6</t>
  </si>
  <si>
    <t>洋县2025年地方政府一般债务限额和余额情况表</t>
  </si>
  <si>
    <t>表7</t>
  </si>
  <si>
    <t>洋县2026年一般公共预算收入预算表</t>
  </si>
  <si>
    <t>表8</t>
  </si>
  <si>
    <t>洋县2026年一般公共预算支出草案</t>
  </si>
  <si>
    <t>表9</t>
  </si>
  <si>
    <t>洋县本级2026年一般公共预算收入预算表</t>
  </si>
  <si>
    <t>表10</t>
  </si>
  <si>
    <t>洋县本级2026年一般公共预算支出草案</t>
  </si>
  <si>
    <t>表11</t>
  </si>
  <si>
    <t>洋县2026年一般公共预算支出功能分类表</t>
  </si>
  <si>
    <t>表12</t>
  </si>
  <si>
    <t>洋县2026年一般公共预算支出经济分类明细表</t>
  </si>
  <si>
    <t>表13</t>
  </si>
  <si>
    <t>洋县2026年一般公共预算基本支出经济分类明细表</t>
  </si>
  <si>
    <t>表14</t>
  </si>
  <si>
    <t>洋县2026年一般公共预算税收返还和转移支付总表（草案）</t>
  </si>
  <si>
    <t>表15</t>
  </si>
  <si>
    <t>洋县2026年中省专项转移支付分地区、分项目表</t>
  </si>
  <si>
    <t>表16</t>
  </si>
  <si>
    <t>洋县2025年政府性基金预算收入执行表</t>
  </si>
  <si>
    <t>表17</t>
  </si>
  <si>
    <t>洋县2025年政府性基金预算支出执行表</t>
  </si>
  <si>
    <t>表18</t>
  </si>
  <si>
    <t>洋县本级2025年政府性基金预算收入执行表</t>
  </si>
  <si>
    <t>表19</t>
  </si>
  <si>
    <t>洋县本级2025年政府性基金预算支出执行表</t>
  </si>
  <si>
    <t>表20</t>
  </si>
  <si>
    <t>洋县2025年政府性基金转移支付表</t>
  </si>
  <si>
    <t>表21</t>
  </si>
  <si>
    <t>2025年地方政府专项债务限额和余额情况表</t>
  </si>
  <si>
    <t>表22</t>
  </si>
  <si>
    <t>洋县2026年政府性基金预算收入草案</t>
  </si>
  <si>
    <t>表23</t>
  </si>
  <si>
    <t>洋县2026年政府性基金预算支出草案</t>
  </si>
  <si>
    <t>表24</t>
  </si>
  <si>
    <t>洋县本级2026年政府性基金预算收入草案</t>
  </si>
  <si>
    <t>表25</t>
  </si>
  <si>
    <t>洋县本级2026年政府性基金预算支出草案</t>
  </si>
  <si>
    <t>表26</t>
  </si>
  <si>
    <t>洋县2025年国有资本经营预算收入执行表</t>
  </si>
  <si>
    <t>表27</t>
  </si>
  <si>
    <t>洋县2025年国有资本经营预算支出执行表</t>
  </si>
  <si>
    <t>表28</t>
  </si>
  <si>
    <t>洋县本级2025年国有资本经营预算收入执行表</t>
  </si>
  <si>
    <t>表29</t>
  </si>
  <si>
    <t>洋县本级2025年国有资本经营预算支出执行表</t>
  </si>
  <si>
    <t>表30</t>
  </si>
  <si>
    <t>洋县2026年国有资本经营预算收入预算表</t>
  </si>
  <si>
    <t>表31</t>
  </si>
  <si>
    <t>洋县2026年国有资本经营预算支出预算表</t>
  </si>
  <si>
    <t>表32</t>
  </si>
  <si>
    <t>洋县本级2026年国有资本经营预算收入预算表</t>
  </si>
  <si>
    <t>表33</t>
  </si>
  <si>
    <t>洋县本级2026年国有资本经营预算支出预算表</t>
  </si>
  <si>
    <t>表34</t>
  </si>
  <si>
    <t>洋县2026年国有资本经营预算转移支付表</t>
  </si>
  <si>
    <t>表35</t>
  </si>
  <si>
    <t>表36</t>
  </si>
  <si>
    <t>洋县2026年社保基金预算收入执行表</t>
  </si>
  <si>
    <t>表37</t>
  </si>
  <si>
    <t>洋县2025年社保基金预算支出执行表</t>
  </si>
  <si>
    <t>表38</t>
  </si>
  <si>
    <t>洋县本级2025年社保基金预算收入执行表</t>
  </si>
  <si>
    <t>表39</t>
  </si>
  <si>
    <t>洋县本级2025年社保基金预算支出执行表</t>
  </si>
  <si>
    <t>表40</t>
  </si>
  <si>
    <t>洋县2026年社保基金预算收入草案</t>
  </si>
  <si>
    <t>表41</t>
  </si>
  <si>
    <t>洋县2026年社保基金预算支出草案</t>
  </si>
  <si>
    <t>表42</t>
  </si>
  <si>
    <t>洋县本级2026年社保基金预算收入草案</t>
  </si>
  <si>
    <t>表43</t>
  </si>
  <si>
    <t>洋县本级2026年社保基金预算支出草案</t>
  </si>
  <si>
    <t>表44</t>
  </si>
  <si>
    <t>洋县2025年一般公共预算“三公”经费执行表</t>
  </si>
  <si>
    <t>表45</t>
  </si>
  <si>
    <t>洋县本级2025年一般公共预算“三公”经费执行表</t>
  </si>
  <si>
    <t>表46</t>
  </si>
  <si>
    <t>洋县2026年一般公共预算“三公”经费明细表</t>
  </si>
  <si>
    <t>表47</t>
  </si>
  <si>
    <t>洋县本级2026年一般公共预算“三公”经费明细表</t>
  </si>
  <si>
    <t>洋县2025年一般公共预算收入执行表</t>
  </si>
  <si>
    <t>表一</t>
  </si>
  <si>
    <t>单位：万元</t>
  </si>
  <si>
    <t>项      目</t>
  </si>
  <si>
    <t>2025年执行数</t>
  </si>
  <si>
    <t>2025年调整预算数</t>
  </si>
  <si>
    <t>执行数比调整预算数</t>
  </si>
  <si>
    <t>2024年  决算数</t>
  </si>
  <si>
    <t>2025年执行数
比上年</t>
  </si>
  <si>
    <t>备   注</t>
  </si>
  <si>
    <t>±额</t>
  </si>
  <si>
    <t>占%</t>
  </si>
  <si>
    <t>±%</t>
  </si>
  <si>
    <t>上划中省市收入</t>
  </si>
  <si>
    <t>地方收入</t>
  </si>
  <si>
    <t>同口径</t>
  </si>
  <si>
    <t xml:space="preserve">  1、税收收入</t>
  </si>
  <si>
    <t xml:space="preserve">  2、非税收入</t>
  </si>
  <si>
    <t xml:space="preserve">    专项收入</t>
  </si>
  <si>
    <t xml:space="preserve">    行政事业性收费及罚没收入</t>
  </si>
  <si>
    <t xml:space="preserve">    国有资源（资产）有偿使用收入</t>
  </si>
  <si>
    <t xml:space="preserve">    政府住房基金收入</t>
  </si>
  <si>
    <t xml:space="preserve">    其他收入</t>
  </si>
  <si>
    <t>财政总收入</t>
  </si>
  <si>
    <t>表二</t>
  </si>
  <si>
    <t xml:space="preserve">             单位：万元</t>
  </si>
  <si>
    <t>项     目</t>
  </si>
  <si>
    <t>2025年调整预算数（含上级专款）</t>
  </si>
  <si>
    <t>执行数占调整预算％</t>
  </si>
  <si>
    <t>2024年决算数</t>
  </si>
  <si>
    <t>2025年执行数比上年</t>
  </si>
  <si>
    <t>备  注</t>
  </si>
  <si>
    <t>一、一般公共服务支出</t>
  </si>
  <si>
    <t>二、公共安全支出</t>
  </si>
  <si>
    <t>三、教育支出</t>
  </si>
  <si>
    <t>四、科学技术支出</t>
  </si>
  <si>
    <t>五、文化旅游体育与传媒支出</t>
  </si>
  <si>
    <t>六、社会保障和就业支出</t>
  </si>
  <si>
    <t>七、卫生健康支出</t>
  </si>
  <si>
    <t>八、节能环保支出</t>
  </si>
  <si>
    <t>九、城乡社区支出</t>
  </si>
  <si>
    <t>十、农林水支出</t>
  </si>
  <si>
    <t>十一、交通运输支出</t>
  </si>
  <si>
    <t>十二、资源勘探工业信息等支出</t>
  </si>
  <si>
    <t>十三、商业服务业等支出</t>
  </si>
  <si>
    <t>十四、金融支出</t>
  </si>
  <si>
    <t>十五、自然资源海洋气象等支出</t>
  </si>
  <si>
    <t>十六、住房保障支出</t>
  </si>
  <si>
    <t>十七、粮油物资储备支出</t>
  </si>
  <si>
    <t>十八、灾害防治及应急管理支出</t>
  </si>
  <si>
    <t>十九、债务付息支出</t>
  </si>
  <si>
    <t>二十、债务发行费用支出</t>
  </si>
  <si>
    <t xml:space="preserve">  一般预算支出合计</t>
  </si>
  <si>
    <t>洋县本级2025年一般公共预算收入执行表</t>
  </si>
  <si>
    <t>表三</t>
  </si>
  <si>
    <t>表四</t>
  </si>
  <si>
    <t>表五</t>
  </si>
  <si>
    <t xml:space="preserve">  上级补助合计</t>
  </si>
  <si>
    <t xml:space="preserve">    一、返还性收入</t>
  </si>
  <si>
    <t xml:space="preserve">      1、所得税基数返还收入 </t>
  </si>
  <si>
    <t xml:space="preserve">      2、成品油税费改革税收返还收入</t>
  </si>
  <si>
    <t xml:space="preserve">      3、增值税税收返还收入</t>
  </si>
  <si>
    <t xml:space="preserve">      4、增值税“五五分享”税收返还收入</t>
  </si>
  <si>
    <t xml:space="preserve">    二、一般性转移支付收入</t>
  </si>
  <si>
    <t xml:space="preserve">      1、均衡性转移支付收入</t>
  </si>
  <si>
    <t xml:space="preserve">      2、县级基本财力保障机制奖补资金收入</t>
  </si>
  <si>
    <t xml:space="preserve">      3、结算补助收入</t>
  </si>
  <si>
    <t xml:space="preserve">      4、产粮（油）大县奖励资金收入</t>
  </si>
  <si>
    <t xml:space="preserve">      5、重点生态功能区转移支付收入</t>
  </si>
  <si>
    <t xml:space="preserve">      6、固定数额补助收入</t>
  </si>
  <si>
    <t xml:space="preserve">      7、革命老区转移支付收入</t>
  </si>
  <si>
    <t xml:space="preserve">      8、资源枯竭城市转移支付补助收入</t>
  </si>
  <si>
    <t xml:space="preserve">      9、巩固拓展脱贫攻坚成果衔接乡村振兴转移支付收入转移支付收入</t>
  </si>
  <si>
    <t xml:space="preserve">      10、公共安全共同财政事权转移支付收入</t>
  </si>
  <si>
    <t xml:space="preserve">      11、教育共同财政事权转移支付收入</t>
  </si>
  <si>
    <t xml:space="preserve">      12、文化旅游体育与传媒共同财政事权转移支付收入</t>
  </si>
  <si>
    <t xml:space="preserve">      13、社会保障和就业共同财政事权转移支付收入</t>
  </si>
  <si>
    <t xml:space="preserve">      14、医疗卫生共同财政事权转移支付收入</t>
  </si>
  <si>
    <t xml:space="preserve">      15、节能环保共同财政事权转移支付收入</t>
  </si>
  <si>
    <t xml:space="preserve">      16、农林水共同财政事权转移支付收入</t>
  </si>
  <si>
    <t xml:space="preserve">      17、交通运输共同财政事权转移支付收入</t>
  </si>
  <si>
    <t xml:space="preserve">      18、住房保障共同财政事权转移支付收入</t>
  </si>
  <si>
    <t xml:space="preserve">      19、灾害防治及应急管理共同财政事权转移支付收入</t>
  </si>
  <si>
    <t xml:space="preserve">    三、专项转移支付收入</t>
  </si>
  <si>
    <t xml:space="preserve">      1、一般公共服务</t>
  </si>
  <si>
    <t xml:space="preserve">      2、公共安全</t>
  </si>
  <si>
    <t xml:space="preserve">      3、教育</t>
  </si>
  <si>
    <t xml:space="preserve">      4、科学技术</t>
  </si>
  <si>
    <t xml:space="preserve">      5、文化旅游体育与传媒</t>
  </si>
  <si>
    <t xml:space="preserve">      6、社会保障和就业</t>
  </si>
  <si>
    <t xml:space="preserve">      7、卫生健康</t>
  </si>
  <si>
    <t xml:space="preserve">      8、节能环保</t>
  </si>
  <si>
    <t xml:space="preserve">      9、城乡社区</t>
  </si>
  <si>
    <t xml:space="preserve">      10、农林水</t>
  </si>
  <si>
    <t xml:space="preserve">      11、交通运输</t>
  </si>
  <si>
    <t xml:space="preserve">      12、资源勘探工业信息等</t>
  </si>
  <si>
    <t xml:space="preserve">      13、商业服务业等</t>
  </si>
  <si>
    <t xml:space="preserve">      14、金融</t>
  </si>
  <si>
    <t xml:space="preserve">      15、自然资源海洋气象等</t>
  </si>
  <si>
    <t xml:space="preserve">      16、住房保障</t>
  </si>
  <si>
    <t xml:space="preserve">      17、粮油物资储备</t>
  </si>
  <si>
    <t xml:space="preserve">      18、灾害防治及应急管理</t>
  </si>
  <si>
    <t xml:space="preserve">      19、其他收入</t>
  </si>
  <si>
    <t>表六</t>
  </si>
  <si>
    <t>单位：亿元</t>
  </si>
  <si>
    <t xml:space="preserve">级次 </t>
  </si>
  <si>
    <t xml:space="preserve">一般债务限额 </t>
  </si>
  <si>
    <t xml:space="preserve">一般债务余额 </t>
  </si>
  <si>
    <t>备注</t>
  </si>
  <si>
    <t>洋县</t>
  </si>
  <si>
    <t>表七</t>
  </si>
  <si>
    <t>2026年预算数</t>
  </si>
  <si>
    <t>2026年预算数比2025年执行数</t>
  </si>
  <si>
    <t>表八</t>
  </si>
  <si>
    <t>2025年预算数</t>
  </si>
  <si>
    <t>2026年预算数比2025年预算数</t>
  </si>
  <si>
    <t>十四、自然资源海洋气象等支出</t>
  </si>
  <si>
    <t>十五、住房保障支出</t>
  </si>
  <si>
    <t>十六、粮油物资储备支出</t>
  </si>
  <si>
    <t>十七、灾害防治及应急管理支出</t>
  </si>
  <si>
    <t>十八、预备费</t>
  </si>
  <si>
    <t>一般公共预算支出合计</t>
  </si>
  <si>
    <t>上解支出</t>
  </si>
  <si>
    <t>一般公共预算支出总计</t>
  </si>
  <si>
    <t>表九</t>
  </si>
  <si>
    <t>表十</t>
  </si>
  <si>
    <t xml:space="preserve">                  单位：万元</t>
  </si>
  <si>
    <t>2026年预算数（最原始数据）</t>
  </si>
  <si>
    <t>2026年预算数（调整后）</t>
  </si>
  <si>
    <t>11089绩效奖和人员增资全部放到201了</t>
  </si>
  <si>
    <t>2026预算财力情况</t>
  </si>
  <si>
    <t>项目</t>
  </si>
  <si>
    <t>金额</t>
  </si>
  <si>
    <t>地方财政收入</t>
  </si>
  <si>
    <t>是否需要调整</t>
  </si>
  <si>
    <t>年初科技太少，但是科技有考核要求</t>
  </si>
  <si>
    <t>上级补助收入</t>
  </si>
  <si>
    <t>结转、绩效等</t>
  </si>
  <si>
    <t>2025年结余</t>
  </si>
  <si>
    <t>可用财力</t>
  </si>
  <si>
    <t>一上二上数据</t>
  </si>
  <si>
    <t>上级专款</t>
  </si>
  <si>
    <t>少了四千多万的专款</t>
  </si>
  <si>
    <t>实际情况太小，算上结转数据</t>
  </si>
  <si>
    <t>两个思路</t>
  </si>
  <si>
    <t>考虑结转（县级安排部分）</t>
  </si>
  <si>
    <t>1.一切按实际的科目去执行，增加债务付息，考虑债务还本支出。</t>
  </si>
  <si>
    <t>2.多余财力融入其他科目之中</t>
  </si>
  <si>
    <t>实际情况太小</t>
  </si>
  <si>
    <t>3.是否动用预算稳定调节基金1975，可以用来补充债务还本付息缺口</t>
  </si>
  <si>
    <t>县级安排减少</t>
  </si>
  <si>
    <t>含1300万的机场上划</t>
  </si>
  <si>
    <t>表十一</t>
  </si>
  <si>
    <t>科目编码</t>
  </si>
  <si>
    <t>科目名称</t>
  </si>
  <si>
    <t>类</t>
  </si>
  <si>
    <t>款</t>
  </si>
  <si>
    <t>项</t>
  </si>
  <si>
    <t>合   计</t>
  </si>
  <si>
    <t>01</t>
  </si>
  <si>
    <t xml:space="preserve">    人大事务</t>
  </si>
  <si>
    <t xml:space="preserve">      行政运行</t>
  </si>
  <si>
    <t>02</t>
  </si>
  <si>
    <t xml:space="preserve">      一般行政管理事务</t>
  </si>
  <si>
    <t xml:space="preserve">    政协事务</t>
  </si>
  <si>
    <t>03</t>
  </si>
  <si>
    <t xml:space="preserve">      其他政协事务支出</t>
  </si>
  <si>
    <t xml:space="preserve">    政府办公厅（室）及相关机构事务</t>
  </si>
  <si>
    <t>05</t>
  </si>
  <si>
    <t xml:space="preserve">      专项业务及机关事务管理</t>
  </si>
  <si>
    <t>06</t>
  </si>
  <si>
    <t xml:space="preserve">      政务公开审批</t>
  </si>
  <si>
    <t>50</t>
  </si>
  <si>
    <t xml:space="preserve">      事业运行</t>
  </si>
  <si>
    <t>04</t>
  </si>
  <si>
    <t xml:space="preserve">    发展与改革事务</t>
  </si>
  <si>
    <t>99</t>
  </si>
  <si>
    <t xml:space="preserve">      其他发展与改革事务支出</t>
  </si>
  <si>
    <t xml:space="preserve">    统计信息事务</t>
  </si>
  <si>
    <t xml:space="preserve">      专项统计业务</t>
  </si>
  <si>
    <t xml:space="preserve">    财政事务</t>
  </si>
  <si>
    <t>07</t>
  </si>
  <si>
    <t xml:space="preserve">    税收事务</t>
  </si>
  <si>
    <t>08</t>
  </si>
  <si>
    <t xml:space="preserve">    审计事务</t>
  </si>
  <si>
    <t xml:space="preserve">      审计业务</t>
  </si>
  <si>
    <t>11</t>
  </si>
  <si>
    <t xml:space="preserve">    纪检监察事务</t>
  </si>
  <si>
    <t xml:space="preserve">     巡视工作</t>
  </si>
  <si>
    <t>13</t>
  </si>
  <si>
    <t xml:space="preserve">    商贸事务</t>
  </si>
  <si>
    <t xml:space="preserve">      招商引资</t>
  </si>
  <si>
    <t xml:space="preserve">      其他商贸事务支出</t>
  </si>
  <si>
    <t>26</t>
  </si>
  <si>
    <t xml:space="preserve">    档案事务</t>
  </si>
  <si>
    <t xml:space="preserve">      档案馆</t>
  </si>
  <si>
    <t>28</t>
  </si>
  <si>
    <t xml:space="preserve">    民主党派及工商联事务</t>
  </si>
  <si>
    <t xml:space="preserve">      其他民主党派及工商联事务支出</t>
  </si>
  <si>
    <t>29</t>
  </si>
  <si>
    <t xml:space="preserve">    群众团体事务</t>
  </si>
  <si>
    <t xml:space="preserve">      工会事务</t>
  </si>
  <si>
    <t>31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</si>
  <si>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</si>
  <si>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</si>
  <si>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</si>
  <si>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>32</t>
  </si>
  <si>
    <t xml:space="preserve">    组织事务</t>
  </si>
  <si>
    <t xml:space="preserve">      其他组织事务支出</t>
  </si>
  <si>
    <t>33</t>
  </si>
  <si>
    <t xml:space="preserve">    宣传事务</t>
  </si>
  <si>
    <t>34</t>
  </si>
  <si>
    <t xml:space="preserve">    统战事务</t>
  </si>
  <si>
    <t>37</t>
  </si>
  <si>
    <t xml:space="preserve">    网信事务</t>
  </si>
  <si>
    <t xml:space="preserve">      其他网信事务支出</t>
  </si>
  <si>
    <t>38</t>
  </si>
  <si>
    <t xml:space="preserve">    市场监督管理事务</t>
  </si>
  <si>
    <t xml:space="preserve">      市场秩序执法</t>
  </si>
  <si>
    <t>15</t>
  </si>
  <si>
    <t xml:space="preserve">      质量安全监管</t>
  </si>
  <si>
    <t>16</t>
  </si>
  <si>
    <t xml:space="preserve">      食品安全监管</t>
  </si>
  <si>
    <t xml:space="preserve">      其他市场监督管理事务</t>
  </si>
  <si>
    <t>39</t>
  </si>
  <si>
    <t xml:space="preserve">    社会工作事务</t>
  </si>
  <si>
    <t>其他社会工作事务支出</t>
  </si>
  <si>
    <t>40</t>
  </si>
  <si>
    <t xml:space="preserve">    信访事务</t>
  </si>
  <si>
    <t xml:space="preserve">    其他一般公共服务支出</t>
  </si>
  <si>
    <t xml:space="preserve">      其他一般公共服务支出</t>
  </si>
  <si>
    <t xml:space="preserve">    武装警察部队</t>
  </si>
  <si>
    <t xml:space="preserve">      其他武装警察部队支出</t>
  </si>
  <si>
    <t xml:space="preserve">    公安</t>
  </si>
  <si>
    <t>20</t>
  </si>
  <si>
    <t xml:space="preserve">      执法办案</t>
  </si>
  <si>
    <t xml:space="preserve">      其他公安支出</t>
  </si>
  <si>
    <t xml:space="preserve">    司法</t>
  </si>
  <si>
    <t xml:space="preserve">      公共法律服务</t>
  </si>
  <si>
    <t>10</t>
  </si>
  <si>
    <t xml:space="preserve">      社区矫正</t>
  </si>
  <si>
    <t>12</t>
  </si>
  <si>
    <t xml:space="preserve">      法治建设</t>
  </si>
  <si>
    <t xml:space="preserve">   其他公共安全支出</t>
  </si>
  <si>
    <t xml:space="preserve">      国家司法救助支出</t>
  </si>
  <si>
    <t xml:space="preserve">      其他公共安全支出</t>
  </si>
  <si>
    <t xml:space="preserve">    教育管理事务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</si>
  <si>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</si>
  <si>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</si>
  <si>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</si>
  <si>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</si>
  <si>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</si>
  <si>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其他普通教育支出</t>
  </si>
  <si>
    <t xml:space="preserve">    职业教育</t>
  </si>
  <si>
    <t xml:space="preserve">      中等职业教育</t>
  </si>
  <si>
    <t xml:space="preserve">    特殊教育</t>
  </si>
  <si>
    <t xml:space="preserve">      特殊学校教育</t>
  </si>
  <si>
    <t xml:space="preserve">    进修及培训</t>
  </si>
  <si>
    <t xml:space="preserve">      教师进修</t>
  </si>
  <si>
    <t xml:space="preserve">      干部教育</t>
  </si>
  <si>
    <t xml:space="preserve">    其他教育支出</t>
  </si>
  <si>
    <t xml:space="preserve">      其他教育支出</t>
  </si>
  <si>
    <t xml:space="preserve">    科学技术管理事务</t>
  </si>
  <si>
    <t xml:space="preserve">      其他科学技术管理事务支出</t>
  </si>
  <si>
    <t xml:space="preserve">    科技条件与服务</t>
  </si>
  <si>
    <t xml:space="preserve">      其他科技条件与服务支出</t>
  </si>
  <si>
    <t xml:space="preserve">    科学技术普及</t>
  </si>
  <si>
    <t xml:space="preserve">      科技馆站</t>
  </si>
  <si>
    <t xml:space="preserve">    其他科学技术支出</t>
  </si>
  <si>
    <t xml:space="preserve">      其他科学技术支出</t>
  </si>
  <si>
    <t xml:space="preserve">    文化和旅游</t>
  </si>
  <si>
    <t xml:space="preserve">      图书馆</t>
  </si>
  <si>
    <t xml:space="preserve">      艺术表演团体</t>
  </si>
  <si>
    <t>09</t>
  </si>
  <si>
    <t xml:space="preserve">      群众文化</t>
  </si>
  <si>
    <t>14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</si>
  <si>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</si>
  <si>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</si>
  <si>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</si>
  <si>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</si>
  <si>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</si>
  <si>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广播电视</t>
  </si>
  <si>
    <t xml:space="preserve">      广播电视事务</t>
  </si>
  <si>
    <t xml:space="preserve">    其他文化旅游体育与传媒支出</t>
  </si>
  <si>
    <t xml:space="preserve">      其他文化旅游体育与传媒支出</t>
  </si>
  <si>
    <t xml:space="preserve">    人力资源和社会保障管理事务</t>
  </si>
  <si>
    <t xml:space="preserve">      社会保险业务管理事务</t>
  </si>
  <si>
    <t xml:space="preserve">      公共就业服务和职业技能鉴定机构</t>
  </si>
  <si>
    <t xml:space="preserve">      其他人力资源和社会保障管理事务支出</t>
  </si>
  <si>
    <t xml:space="preserve">    民政管理事务</t>
  </si>
  <si>
    <t xml:space="preserve">      老龄事务</t>
  </si>
  <si>
    <t xml:space="preserve">      其他民政管理事务支出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</si>
  <si>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</si>
  <si>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</si>
  <si>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</si>
  <si>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</si>
  <si>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</si>
  <si>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</si>
  <si>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抚恤</t>
  </si>
  <si>
    <t xml:space="preserve">      在乡复员、退伍军人生活补助</t>
  </si>
  <si>
    <t xml:space="preserve">      义务兵优待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</si>
  <si>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</si>
  <si>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</si>
  <si>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</si>
  <si>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</si>
  <si>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</si>
  <si>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社会福利</t>
  </si>
  <si>
    <t xml:space="preserve">      殡葬</t>
  </si>
  <si>
    <t xml:space="preserve">      社会福利事业单位</t>
  </si>
  <si>
    <t xml:space="preserve">    残疾人事业</t>
  </si>
  <si>
    <t xml:space="preserve">      残疾人康复</t>
  </si>
  <si>
    <t xml:space="preserve">      残疾人就业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</si>
  <si>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</si>
  <si>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</si>
  <si>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</si>
  <si>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临时救助</t>
  </si>
  <si>
    <t xml:space="preserve">      流浪乞讨人员救助支出</t>
  </si>
  <si>
    <t xml:space="preserve">    财政对基本养老保险基金的补助</t>
  </si>
  <si>
    <t xml:space="preserve">      财政对城乡居民基本养老保险基金的补助</t>
  </si>
  <si>
    <t xml:space="preserve">    退役军人管理事务</t>
  </si>
  <si>
    <t xml:space="preserve">      拥军优属</t>
  </si>
  <si>
    <t xml:space="preserve">    其他社会保障和就业支出</t>
  </si>
  <si>
    <t xml:space="preserve">      其他社会保障和就业支出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</si>
  <si>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</si>
  <si>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</si>
  <si>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</si>
  <si>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</si>
  <si>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中医（民族）医院</t>
  </si>
  <si>
    <t xml:space="preserve">      妇幼保健医院</t>
  </si>
  <si>
    <t xml:space="preserve">    基层医疗卫生机构</t>
  </si>
  <si>
    <t xml:space="preserve">      乡镇卫生院</t>
  </si>
  <si>
    <t xml:space="preserve">    公共卫生</t>
  </si>
  <si>
    <t xml:space="preserve">      疾病预防控制机构</t>
  </si>
  <si>
    <t xml:space="preserve">      其他公共卫生支出</t>
  </si>
  <si>
    <t xml:space="preserve">    计划生育事务</t>
  </si>
  <si>
    <t>17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</si>
  <si>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</si>
  <si>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</si>
  <si>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</si>
  <si>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</si>
  <si>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</si>
  <si>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其他行政事业单位医疗支出</t>
  </si>
  <si>
    <t xml:space="preserve">    财政对基本医疗保险基金的补助</t>
  </si>
  <si>
    <r>
      <rPr>
        <b/>
        <sz val="11"/>
        <rFont val="仿宋_GB2312"/>
        <charset val="134"/>
      </rPr>
      <t xml:space="preserve">      </t>
    </r>
    <r>
      <rPr>
        <sz val="10"/>
        <rFont val="仿宋_GB2312"/>
        <charset val="134"/>
      </rPr>
      <t>财政对城乡居民基本医疗保险基金的补助</t>
    </r>
  </si>
  <si>
    <t xml:space="preserve">    优抚对象医疗</t>
  </si>
  <si>
    <t xml:space="preserve">      优抚对象医疗补助</t>
  </si>
  <si>
    <t xml:space="preserve">    医疗保障管理事务</t>
  </si>
  <si>
    <t xml:space="preserve">      其他医疗保障管理事务支出</t>
  </si>
  <si>
    <t>19</t>
  </si>
  <si>
    <t xml:space="preserve">    育幼服务</t>
  </si>
  <si>
    <t xml:space="preserve">     育儿补贴</t>
  </si>
  <si>
    <t xml:space="preserve">    其他卫生健康支出</t>
  </si>
  <si>
    <t xml:space="preserve">      其他卫生健康支出</t>
  </si>
  <si>
    <t xml:space="preserve">    环境保护管理事务</t>
  </si>
  <si>
    <t xml:space="preserve">      其他环境保护管理事务支出</t>
  </si>
  <si>
    <t xml:space="preserve">    环境监测与监察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</si>
  <si>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</si>
  <si>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</si>
  <si>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</si>
  <si>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</si>
  <si>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固体废弃物与化学品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</si>
  <si>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</si>
  <si>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</si>
  <si>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</si>
  <si>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</si>
  <si>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森林保护修复</t>
  </si>
  <si>
    <t xml:space="preserve">      森林管护</t>
  </si>
  <si>
    <t xml:space="preserve">      其他森林保护修复支出</t>
  </si>
  <si>
    <t xml:space="preserve">    城乡社区管理事务</t>
  </si>
  <si>
    <t xml:space="preserve">      城管执法</t>
  </si>
  <si>
    <t xml:space="preserve">      工程建设管理</t>
  </si>
  <si>
    <t xml:space="preserve">      住宅建设与房地产市场监管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</si>
  <si>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</si>
  <si>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</si>
  <si>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</si>
  <si>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</si>
  <si>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</si>
  <si>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</si>
  <si>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</si>
  <si>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农业农村</t>
  </si>
  <si>
    <t>22</t>
  </si>
  <si>
    <t xml:space="preserve">      农业生产发展</t>
  </si>
  <si>
    <t xml:space="preserve">    林业和草原</t>
  </si>
  <si>
    <t xml:space="preserve">      事业机构</t>
  </si>
  <si>
    <t xml:space="preserve">      动植物保护</t>
  </si>
  <si>
    <t xml:space="preserve">      林业草原防灾减灾</t>
  </si>
  <si>
    <t xml:space="preserve">      退耕还林还草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</si>
  <si>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</si>
  <si>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</si>
  <si>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</si>
  <si>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</si>
  <si>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</si>
  <si>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水土保持</t>
  </si>
  <si>
    <t xml:space="preserve">      防汛</t>
  </si>
  <si>
    <t xml:space="preserve">      农村水利</t>
  </si>
  <si>
    <t>35</t>
  </si>
  <si>
    <t xml:space="preserve">      农村供水</t>
  </si>
  <si>
    <t xml:space="preserve">      其他水利支出</t>
  </si>
  <si>
    <t xml:space="preserve">    巩固拓展脱贫攻坚成果衔接乡村振兴</t>
  </si>
  <si>
    <t xml:space="preserve">      农村基础设施建设</t>
  </si>
  <si>
    <t xml:space="preserve">      生产发展</t>
  </si>
  <si>
    <t xml:space="preserve">      其他巩固拓展脱贫攻坚成果衔接乡村振兴支出</t>
  </si>
  <si>
    <t xml:space="preserve">    农村综合改革</t>
  </si>
  <si>
    <t xml:space="preserve">      对村级公益事业建设的补助</t>
  </si>
  <si>
    <t xml:space="preserve">      对村民委员会和村党支部的补助</t>
  </si>
  <si>
    <t xml:space="preserve">    普惠金融发展支出</t>
  </si>
  <si>
    <t xml:space="preserve">      农业保险保费补贴</t>
  </si>
  <si>
    <t xml:space="preserve">      创业担保贷款贴息及奖补</t>
  </si>
  <si>
    <t xml:space="preserve">    公路水路运输</t>
  </si>
  <si>
    <t xml:space="preserve">      公路养护</t>
  </si>
  <si>
    <t xml:space="preserve">      公路运输管理</t>
  </si>
  <si>
    <t xml:space="preserve">      其他公路水路运输支出</t>
  </si>
  <si>
    <t xml:space="preserve">    支持中小企业发展和管理支出</t>
  </si>
  <si>
    <t xml:space="preserve">      中小企业发展专项</t>
  </si>
  <si>
    <t xml:space="preserve">    商业流通事务</t>
  </si>
  <si>
    <t xml:space="preserve">    其他商业服务业等支出</t>
  </si>
  <si>
    <t xml:space="preserve">      其他商业服务业等支出</t>
  </si>
  <si>
    <t xml:space="preserve">    自然资源事务</t>
  </si>
  <si>
    <t xml:space="preserve">      自然资源调查与确权登记</t>
  </si>
  <si>
    <t xml:space="preserve">      其他自然资源事务支出</t>
  </si>
  <si>
    <t xml:space="preserve">    气象事务</t>
  </si>
  <si>
    <t xml:space="preserve">      其他气象事务支出</t>
  </si>
  <si>
    <t xml:space="preserve">    保障性安居工程支出</t>
  </si>
  <si>
    <t xml:space="preserve">      农村危房改造</t>
  </si>
  <si>
    <t xml:space="preserve">      老旧小区改造</t>
  </si>
  <si>
    <t xml:space="preserve">      配租型住房保障</t>
  </si>
  <si>
    <t xml:space="preserve">    住房改革支出</t>
  </si>
  <si>
    <t xml:space="preserve">      住房公积金</t>
  </si>
  <si>
    <t xml:space="preserve">    粮食物资事务</t>
  </si>
  <si>
    <t xml:space="preserve">      专项业务活动</t>
  </si>
  <si>
    <t xml:space="preserve">      粮食财务挂账利息补贴</t>
  </si>
  <si>
    <t xml:space="preserve">    粮油储备</t>
  </si>
  <si>
    <t xml:space="preserve">      储备粮油补贴</t>
  </si>
  <si>
    <t xml:space="preserve">    应急管理事务</t>
  </si>
  <si>
    <t xml:space="preserve">      灾害风险防治</t>
  </si>
  <si>
    <t xml:space="preserve">      应急管理</t>
  </si>
  <si>
    <t xml:space="preserve">    消防救援事务</t>
  </si>
  <si>
    <t xml:space="preserve">      消防应急救援</t>
  </si>
  <si>
    <t xml:space="preserve">    自然灾害防治</t>
  </si>
  <si>
    <t xml:space="preserve">      地质灾害防治</t>
  </si>
  <si>
    <t xml:space="preserve">      森林草原防灾减灾</t>
  </si>
  <si>
    <t xml:space="preserve">    地方政府一般债务付息支出</t>
  </si>
  <si>
    <t xml:space="preserve">      地方政府一般债券付息支出</t>
  </si>
  <si>
    <t xml:space="preserve">表十二 </t>
  </si>
  <si>
    <t xml:space="preserve">                                                                                                                    单位：万元</t>
  </si>
  <si>
    <t xml:space="preserve">                                                                               单位：万元</t>
  </si>
  <si>
    <t>科   目</t>
  </si>
  <si>
    <t>合计</t>
  </si>
  <si>
    <t>机关工资福利支出</t>
  </si>
  <si>
    <t>机关商品和服务支出</t>
  </si>
  <si>
    <t>机关资本性支出</t>
  </si>
  <si>
    <t>机关资本性支出（基本建设）</t>
  </si>
  <si>
    <t>对事业单位经常性补助</t>
  </si>
  <si>
    <t>对事业单位资本性补助</t>
  </si>
  <si>
    <t>对企业补助</t>
  </si>
  <si>
    <t>对个人和家庭的补助</t>
  </si>
  <si>
    <t>对社会保障基金补助</t>
  </si>
  <si>
    <t>债务利息及费用支出</t>
  </si>
  <si>
    <t>预备费及预留</t>
  </si>
  <si>
    <t>小计</t>
  </si>
  <si>
    <t>工资奖金津补贴</t>
  </si>
  <si>
    <t>社会保障缴费</t>
  </si>
  <si>
    <t>住房公积金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</si>
  <si>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</si>
  <si>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</si>
  <si>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</si>
  <si>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</si>
  <si>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</si>
  <si>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</si>
  <si>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</si>
  <si>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</si>
  <si>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</si>
  <si>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</si>
  <si>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其他商品和服务支出</t>
  </si>
  <si>
    <t>基础设施建设</t>
  </si>
  <si>
    <t>公务用车购置</t>
  </si>
  <si>
    <t>设备购置</t>
  </si>
  <si>
    <t>大型修缮</t>
  </si>
  <si>
    <t>其他资本性支出</t>
  </si>
  <si>
    <t>工资福利支出</t>
  </si>
  <si>
    <t>商品和服务支出</t>
  </si>
  <si>
    <t>社会福利和救助</t>
  </si>
  <si>
    <t>助学金</t>
  </si>
  <si>
    <t>离退休费</t>
  </si>
  <si>
    <t>其他对个人和家庭的补助</t>
  </si>
  <si>
    <t>五、文化体育与传媒支出</t>
  </si>
  <si>
    <t>十二、资源勘探信息等支出</t>
  </si>
  <si>
    <t xml:space="preserve">表十三                                                                                               表十二 </t>
  </si>
  <si>
    <t xml:space="preserve">  单位：万元</t>
  </si>
  <si>
    <t>表十三</t>
  </si>
  <si>
    <t>十四、国土海洋气象等支出</t>
  </si>
  <si>
    <t>十九、债务发行费用支出</t>
  </si>
  <si>
    <t>洋县2026年一般公共预算税收返还和转移支付总表</t>
  </si>
  <si>
    <t>表十四</t>
  </si>
  <si>
    <t xml:space="preserve">  上级补助收入</t>
  </si>
  <si>
    <t xml:space="preserve">    返还性收入</t>
  </si>
  <si>
    <t xml:space="preserve">      所得税基数返还收入 </t>
  </si>
  <si>
    <t xml:space="preserve">      成品油税费改革税收返还收入</t>
  </si>
  <si>
    <t xml:space="preserve">      增值税税收返还收入</t>
  </si>
  <si>
    <t xml:space="preserve">      增值税“五五分享”税收返还收入</t>
  </si>
  <si>
    <t xml:space="preserve">    一般性转移支付收入</t>
  </si>
  <si>
    <t xml:space="preserve">      均衡性转移支付收入</t>
  </si>
  <si>
    <t xml:space="preserve">      县级基本财力保障机制奖补资金收入</t>
  </si>
  <si>
    <t xml:space="preserve">      结算补助收入</t>
  </si>
  <si>
    <t xml:space="preserve">      产粮（油）大县奖励资金收入</t>
  </si>
  <si>
    <t xml:space="preserve">      重点生态功能区转移支付收入</t>
  </si>
  <si>
    <t xml:space="preserve">      固定数额补助收入</t>
  </si>
  <si>
    <t xml:space="preserve">      革命老区转移支付收入</t>
  </si>
  <si>
    <t xml:space="preserve">      巩固拓展脱贫攻坚成果衔接乡村振兴转移支付收入</t>
  </si>
  <si>
    <t xml:space="preserve">      公共安全共同财政事权转移支付收入</t>
  </si>
  <si>
    <t xml:space="preserve">      教育共同财政事权转移支付收入</t>
  </si>
  <si>
    <t xml:space="preserve">      文化旅游体育与传媒共同财政事权转移支付收入</t>
  </si>
  <si>
    <t xml:space="preserve">      社会保障和就业共同财政事权转移支付收入</t>
  </si>
  <si>
    <t xml:space="preserve">      医疗卫生共同财政事权转移支付收入</t>
  </si>
  <si>
    <t xml:space="preserve">      节能环保共同财政事权转移支付收入</t>
  </si>
  <si>
    <t xml:space="preserve">      城乡社区共同财政事权转移支付收入</t>
  </si>
  <si>
    <t xml:space="preserve">      农林水共同财政事权转移支付收入</t>
  </si>
  <si>
    <t xml:space="preserve">      交通运输共同财政事权转移支付收入</t>
  </si>
  <si>
    <t xml:space="preserve">      住房保障共同财政事权转移支付收入</t>
  </si>
  <si>
    <t xml:space="preserve">    专项转移支付收入</t>
  </si>
  <si>
    <t xml:space="preserve">      一般公共服务</t>
  </si>
  <si>
    <t xml:space="preserve">      社会保障和就业</t>
  </si>
  <si>
    <t xml:space="preserve">      农林水</t>
  </si>
  <si>
    <t>表十五</t>
  </si>
  <si>
    <t>一、一般公共服务</t>
  </si>
  <si>
    <t xml:space="preserve">    政府办公厅(室)及相关机构事务</t>
  </si>
  <si>
    <t xml:space="preserve">    海关事务</t>
  </si>
  <si>
    <t xml:space="preserve">    知识产权事务</t>
  </si>
  <si>
    <t xml:space="preserve">    民族事务</t>
  </si>
  <si>
    <t xml:space="preserve">    港澳台事务</t>
  </si>
  <si>
    <t xml:space="preserve">    对外联络事务</t>
  </si>
  <si>
    <t xml:space="preserve">    其他共产党事务支出</t>
  </si>
  <si>
    <t>二、外交支出</t>
  </si>
  <si>
    <t xml:space="preserve">    对外合作与交流</t>
  </si>
  <si>
    <t xml:space="preserve">    其他外交支出</t>
  </si>
  <si>
    <t>三、国防支出</t>
  </si>
  <si>
    <t xml:space="preserve">    国防动员</t>
  </si>
  <si>
    <t xml:space="preserve">    其他国防支出</t>
  </si>
  <si>
    <t>四、公共安全支出</t>
  </si>
  <si>
    <t xml:space="preserve">    国家安全</t>
  </si>
  <si>
    <t xml:space="preserve">    检察</t>
  </si>
  <si>
    <t xml:space="preserve">    法院</t>
  </si>
  <si>
    <t xml:space="preserve">    监狱</t>
  </si>
  <si>
    <t xml:space="preserve">    强制隔离戒毒</t>
  </si>
  <si>
    <t xml:space="preserve">    国家保密</t>
  </si>
  <si>
    <t xml:space="preserve">    缉私警察</t>
  </si>
  <si>
    <t xml:space="preserve">    其他公共安全支出</t>
  </si>
  <si>
    <t>五、教育支出</t>
  </si>
  <si>
    <t xml:space="preserve">    成人教育</t>
  </si>
  <si>
    <t xml:space="preserve">    广播电视教育</t>
  </si>
  <si>
    <t xml:space="preserve">    留学教育</t>
  </si>
  <si>
    <t xml:space="preserve">    教育费附加安排的支出</t>
  </si>
  <si>
    <t>六、科学技术支出</t>
  </si>
  <si>
    <t xml:space="preserve">    基础研究</t>
  </si>
  <si>
    <t xml:space="preserve">    应用研究</t>
  </si>
  <si>
    <t xml:space="preserve">    技术研究与开发</t>
  </si>
  <si>
    <t xml:space="preserve">    社会科学</t>
  </si>
  <si>
    <t xml:space="preserve">    科技交流与合作</t>
  </si>
  <si>
    <t xml:space="preserve">    科技重大项目</t>
  </si>
  <si>
    <t>七、文化旅游体育与传媒支出</t>
  </si>
  <si>
    <t xml:space="preserve">    体育</t>
  </si>
  <si>
    <t xml:space="preserve">    新闻出版电影</t>
  </si>
  <si>
    <t>八、社会保障和就业支出</t>
  </si>
  <si>
    <t xml:space="preserve">    补充全国社会保障基金</t>
  </si>
  <si>
    <t xml:space="preserve">    企业改革补助</t>
  </si>
  <si>
    <t xml:space="preserve">    就业补助</t>
  </si>
  <si>
    <t xml:space="preserve">    最低生活保障</t>
  </si>
  <si>
    <t xml:space="preserve">    特困人员救助供养</t>
  </si>
  <si>
    <t xml:space="preserve">    补充道路交通事故社会救助基金</t>
  </si>
  <si>
    <t xml:space="preserve">    其他生活救助</t>
  </si>
  <si>
    <t xml:space="preserve">    财政对其他社会保险基金的补助</t>
  </si>
  <si>
    <t xml:space="preserve">    财政代缴社会保险费支出</t>
  </si>
  <si>
    <t>九、卫生健康支出</t>
  </si>
  <si>
    <t xml:space="preserve">    医疗救助</t>
  </si>
  <si>
    <t xml:space="preserve">    老龄卫生健康事务</t>
  </si>
  <si>
    <t xml:space="preserve">    中医药事务</t>
  </si>
  <si>
    <t>十、节能环保支出</t>
  </si>
  <si>
    <t xml:space="preserve">    天然林保护</t>
  </si>
  <si>
    <t xml:space="preserve">    退耕还林还草</t>
  </si>
  <si>
    <t xml:space="preserve">    风沙荒漠治理</t>
  </si>
  <si>
    <t xml:space="preserve">    退牧还草</t>
  </si>
  <si>
    <t xml:space="preserve">    已垦草原退耕还草</t>
  </si>
  <si>
    <t xml:space="preserve">    能源节约利用</t>
  </si>
  <si>
    <t xml:space="preserve">    污染减排</t>
  </si>
  <si>
    <t xml:space="preserve">    可再生能源</t>
  </si>
  <si>
    <t xml:space="preserve">    循环经济</t>
  </si>
  <si>
    <t xml:space="preserve">    能源管理事务</t>
  </si>
  <si>
    <t xml:space="preserve">    其他节能环保支出</t>
  </si>
  <si>
    <t>十一、城乡社区支出</t>
  </si>
  <si>
    <t xml:space="preserve">    建设市场管理与监督</t>
  </si>
  <si>
    <t xml:space="preserve">    其他城乡社区支出</t>
  </si>
  <si>
    <t>十二、农林水支出</t>
  </si>
  <si>
    <t xml:space="preserve">    扶贫</t>
  </si>
  <si>
    <t xml:space="preserve">    目标价格补贴</t>
  </si>
  <si>
    <t xml:space="preserve">    其他农林水支出</t>
  </si>
  <si>
    <t>十三、交通运输支出</t>
  </si>
  <si>
    <t xml:space="preserve">    铁路运输</t>
  </si>
  <si>
    <t xml:space="preserve">    民用航空运输</t>
  </si>
  <si>
    <t xml:space="preserve">    成品油价格改革对交通运输的补贴</t>
  </si>
  <si>
    <t xml:space="preserve">    邮政业支出</t>
  </si>
  <si>
    <t xml:space="preserve">    车辆购置税支出</t>
  </si>
  <si>
    <t xml:space="preserve">    其他交通运输支出</t>
  </si>
  <si>
    <t>十四、资源勘探工业信息等支出</t>
  </si>
  <si>
    <t xml:space="preserve">    资源勘探开发</t>
  </si>
  <si>
    <t xml:space="preserve">    制造业</t>
  </si>
  <si>
    <t xml:space="preserve">    建筑业</t>
  </si>
  <si>
    <t xml:space="preserve">    工业和信息产业监管</t>
  </si>
  <si>
    <t xml:space="preserve">    国有资产监管</t>
  </si>
  <si>
    <t xml:space="preserve">    其他资源勘探工业信息等支出</t>
  </si>
  <si>
    <t>十五、商业服务业等支出</t>
  </si>
  <si>
    <t xml:space="preserve">    涉外发展服务支出</t>
  </si>
  <si>
    <t>十六、金融支出</t>
  </si>
  <si>
    <t xml:space="preserve">    金融部门行政支出</t>
  </si>
  <si>
    <t xml:space="preserve">    金融部门监管支出</t>
  </si>
  <si>
    <t xml:space="preserve">    金融发展支出</t>
  </si>
  <si>
    <t xml:space="preserve">    金融调控支出</t>
  </si>
  <si>
    <t xml:space="preserve">    其他金融支出</t>
  </si>
  <si>
    <t>十七、援助其他地区支出</t>
  </si>
  <si>
    <t xml:space="preserve">    一般公共服务</t>
  </si>
  <si>
    <t xml:space="preserve">    教育</t>
  </si>
  <si>
    <t xml:space="preserve">    文化体育与传媒</t>
  </si>
  <si>
    <t xml:space="preserve">    医疗卫生</t>
  </si>
  <si>
    <t xml:space="preserve">    节能环保</t>
  </si>
  <si>
    <t xml:space="preserve">    农业</t>
  </si>
  <si>
    <t xml:space="preserve">    交通运输</t>
  </si>
  <si>
    <t xml:space="preserve">    住房保障</t>
  </si>
  <si>
    <t xml:space="preserve">    其他支出</t>
  </si>
  <si>
    <t>十八、自然资源海洋气象等支出</t>
  </si>
  <si>
    <t xml:space="preserve">    其他自然资源海洋气象等支出</t>
  </si>
  <si>
    <t>十九、住房保障支出</t>
  </si>
  <si>
    <t xml:space="preserve">    城乡社区住宅</t>
  </si>
  <si>
    <t>二十、粮油物资储备支出</t>
  </si>
  <si>
    <t xml:space="preserve">    粮油物资事务</t>
  </si>
  <si>
    <t xml:space="preserve">    能源储备</t>
  </si>
  <si>
    <t xml:space="preserve">    重要商品储备</t>
  </si>
  <si>
    <t>二十一、灾害防治及应急管理支出</t>
  </si>
  <si>
    <t xml:space="preserve">    消防事务</t>
  </si>
  <si>
    <t xml:space="preserve">    森林消防事务</t>
  </si>
  <si>
    <t xml:space="preserve">    煤矿安全</t>
  </si>
  <si>
    <t xml:space="preserve">    地震事务</t>
  </si>
  <si>
    <t xml:space="preserve">    自然灾害救灾及恢复重建支出</t>
  </si>
  <si>
    <t xml:space="preserve">    其他灾害防治及应急管理支出</t>
  </si>
  <si>
    <t>二十一、预备费</t>
  </si>
  <si>
    <t>二十二、债务付息支出</t>
  </si>
  <si>
    <t xml:space="preserve">      地方政府一般债务付息支出</t>
  </si>
  <si>
    <t>二十三、债务发行费用支出</t>
  </si>
  <si>
    <t>二十四、其他支出</t>
  </si>
  <si>
    <t xml:space="preserve">      年初预留</t>
  </si>
  <si>
    <t xml:space="preserve">      其他支出</t>
  </si>
  <si>
    <t>表十六</t>
  </si>
  <si>
    <t>项 目</t>
  </si>
  <si>
    <t>2024年执行数</t>
  </si>
  <si>
    <t>一、国有土地收益基金收入</t>
  </si>
  <si>
    <t>二、农业土地开发资金收入</t>
  </si>
  <si>
    <t>三、国有土地使用权出让收入</t>
  </si>
  <si>
    <t>四、城市基础设施配套费收入</t>
  </si>
  <si>
    <t>五、污水处理费收入</t>
  </si>
  <si>
    <t>六、其他政府性基金收入</t>
  </si>
  <si>
    <t>收入合计</t>
  </si>
  <si>
    <t>加：政府性基金转移补助收入</t>
  </si>
  <si>
    <t xml:space="preserve">    专项债券</t>
  </si>
  <si>
    <t xml:space="preserve">    超长期特别国债</t>
  </si>
  <si>
    <t xml:space="preserve">    置换债券</t>
  </si>
  <si>
    <t xml:space="preserve">    特殊再融资债券</t>
  </si>
  <si>
    <t xml:space="preserve">    上年结余收入</t>
  </si>
  <si>
    <t xml:space="preserve">    调入资金</t>
  </si>
  <si>
    <t>收入总计</t>
  </si>
  <si>
    <t>表十七</t>
  </si>
  <si>
    <t>一、文化旅游体育与传媒支出</t>
  </si>
  <si>
    <t>二、城乡社区支出</t>
  </si>
  <si>
    <t>三、农林水支出</t>
  </si>
  <si>
    <t>四、资源勘探工业信息等支出</t>
  </si>
  <si>
    <t>五、其他支出</t>
  </si>
  <si>
    <t>六、专项债务付息支出</t>
  </si>
  <si>
    <t>七、债务发行费用支出</t>
  </si>
  <si>
    <t>支出合计</t>
  </si>
  <si>
    <t>加：上解支出</t>
  </si>
  <si>
    <t xml:space="preserve">    政府性基金调入公共预算</t>
  </si>
  <si>
    <t xml:space="preserve">    专项债务还本支出</t>
  </si>
  <si>
    <t>年终结余</t>
  </si>
  <si>
    <t>支出总计</t>
  </si>
  <si>
    <t>表十八</t>
  </si>
  <si>
    <t>表十九</t>
  </si>
  <si>
    <t>表二十</t>
  </si>
  <si>
    <t>收入项目</t>
  </si>
  <si>
    <t>政府性基金上级补助合计</t>
  </si>
  <si>
    <t xml:space="preserve">    文化旅游体育与传媒</t>
  </si>
  <si>
    <t xml:space="preserve">    社会保障和就业</t>
  </si>
  <si>
    <t xml:space="preserve">    城乡社区</t>
  </si>
  <si>
    <t xml:space="preserve">    农林水</t>
  </si>
  <si>
    <t>表二十一</t>
  </si>
  <si>
    <t xml:space="preserve">专项债务限额 </t>
  </si>
  <si>
    <t xml:space="preserve">专项债务余额 </t>
  </si>
  <si>
    <t>备 注</t>
  </si>
  <si>
    <t>表二十二</t>
  </si>
  <si>
    <t>增减%</t>
  </si>
  <si>
    <t>加：上级补助收入</t>
  </si>
  <si>
    <t xml:space="preserve">    上年结余</t>
  </si>
  <si>
    <t>表二十三</t>
  </si>
  <si>
    <t>支出项目</t>
  </si>
  <si>
    <t xml:space="preserve">  国家电影事业发展专项资金安排的支出</t>
  </si>
  <si>
    <t xml:space="preserve">    国有土地使用权出让收入安排的支出</t>
  </si>
  <si>
    <t xml:space="preserve">    超长期特别国债安排的支出</t>
  </si>
  <si>
    <t xml:space="preserve">    大中型水库库区基金安排的支出</t>
  </si>
  <si>
    <t xml:space="preserve">    大中型水库移民后期扶持基金支出</t>
  </si>
  <si>
    <t>四、其他支出</t>
  </si>
  <si>
    <t xml:space="preserve">    其他政府性基金及对应专项债务收入安排的支出</t>
  </si>
  <si>
    <t xml:space="preserve">    彩票公益金安排的支出</t>
  </si>
  <si>
    <t>五、债务付息支出</t>
  </si>
  <si>
    <t>加：地方政府专项债务还本支出</t>
  </si>
  <si>
    <t>表二十四</t>
  </si>
  <si>
    <t>表二十五</t>
  </si>
  <si>
    <t>表二十六</t>
  </si>
  <si>
    <t>2025年
执行数</t>
  </si>
  <si>
    <t>2025年
预算数</t>
  </si>
  <si>
    <t>执行数比
预算数</t>
  </si>
  <si>
    <t>一、利润收入</t>
  </si>
  <si>
    <t>二、股利、股息收入</t>
  </si>
  <si>
    <t>三、产权转让收入</t>
  </si>
  <si>
    <t>四、清算收入</t>
  </si>
  <si>
    <t>五、其他国有资本经营预算收入</t>
  </si>
  <si>
    <t>上年结余收入</t>
  </si>
  <si>
    <t xml:space="preserve">表二十七   </t>
  </si>
  <si>
    <t xml:space="preserve"> 单位：万元</t>
  </si>
  <si>
    <t>一、解决历史遗留问题及改革成本支出</t>
  </si>
  <si>
    <t>二、国有企业资本金注入</t>
  </si>
  <si>
    <t>三、国有企业政策性补贴</t>
  </si>
  <si>
    <t>四、其他国有资本经营预算支出</t>
  </si>
  <si>
    <t>国有资本经营预算调入公共预算</t>
  </si>
  <si>
    <t xml:space="preserve">       年终结余</t>
  </si>
  <si>
    <t>表二十八</t>
  </si>
  <si>
    <t xml:space="preserve">表二十九   </t>
  </si>
  <si>
    <t xml:space="preserve">表三十    </t>
  </si>
  <si>
    <t>表三十一</t>
  </si>
  <si>
    <t>国有资本经营预算调出资金</t>
  </si>
  <si>
    <t xml:space="preserve">表三十二    </t>
  </si>
  <si>
    <t>表三十三</t>
  </si>
  <si>
    <t>洋县2025年国有资本经营预算转移支付表</t>
  </si>
  <si>
    <t>表三十四</t>
  </si>
  <si>
    <t>国有资本经营预算上级补助合计</t>
  </si>
  <si>
    <t xml:space="preserve">    国有资本经营预算转移支付收入</t>
  </si>
  <si>
    <t>表三十五</t>
  </si>
  <si>
    <t>洋县2025年社保基金预算收入执行表</t>
  </si>
  <si>
    <t>表三十六</t>
  </si>
  <si>
    <t>一、城乡居民基本养老保险基金收入</t>
  </si>
  <si>
    <t xml:space="preserve">    缴费收入</t>
  </si>
  <si>
    <t xml:space="preserve">    财政补贴收入</t>
  </si>
  <si>
    <t xml:space="preserve">    利息收入</t>
  </si>
  <si>
    <t xml:space="preserve">    委托投资收益</t>
  </si>
  <si>
    <t xml:space="preserve">    转移收入</t>
  </si>
  <si>
    <t xml:space="preserve">    集体补助收入</t>
  </si>
  <si>
    <t>二、机关事业单位基本养老保险基金收入</t>
  </si>
  <si>
    <t xml:space="preserve">    保险费收入</t>
  </si>
  <si>
    <t>上年结余</t>
  </si>
  <si>
    <t xml:space="preserve">  其中:城乡居民基本养老保险基金上年结余收入</t>
  </si>
  <si>
    <t xml:space="preserve">       机关事业单位基本养老保险基金上年结余收入</t>
  </si>
  <si>
    <t>表三十七</t>
  </si>
  <si>
    <t>一、城乡居民基本养老保险基金支出</t>
  </si>
  <si>
    <t xml:space="preserve">    基本养老金支出</t>
  </si>
  <si>
    <t xml:space="preserve">    个人账户支出</t>
  </si>
  <si>
    <t xml:space="preserve">    丧葬抚恤支出</t>
  </si>
  <si>
    <t xml:space="preserve">    转移支出</t>
  </si>
  <si>
    <t>二、机关事业单位基本养老保险基金支出</t>
  </si>
  <si>
    <t xml:space="preserve"> 年终结余</t>
  </si>
  <si>
    <r>
      <rPr>
        <sz val="14"/>
        <color theme="1"/>
        <rFont val="仿宋_GB2312"/>
        <charset val="134"/>
      </rPr>
      <t xml:space="preserve">   其中:城乡居民基本养老保险基金</t>
    </r>
    <r>
      <rPr>
        <sz val="14"/>
        <rFont val="仿宋_GB2312"/>
        <charset val="134"/>
      </rPr>
      <t>上年</t>
    </r>
    <r>
      <rPr>
        <sz val="14"/>
        <color theme="1"/>
        <rFont val="仿宋_GB2312"/>
        <charset val="134"/>
      </rPr>
      <t>结余收入</t>
    </r>
  </si>
  <si>
    <r>
      <rPr>
        <sz val="14"/>
        <color theme="1"/>
        <rFont val="仿宋_GB2312"/>
        <charset val="134"/>
      </rPr>
      <t xml:space="preserve">        机关事业单位基本养老保险基金</t>
    </r>
    <r>
      <rPr>
        <sz val="14"/>
        <rFont val="仿宋_GB2312"/>
        <charset val="134"/>
      </rPr>
      <t>上年</t>
    </r>
    <r>
      <rPr>
        <sz val="14"/>
        <color theme="1"/>
        <rFont val="仿宋_GB2312"/>
        <charset val="134"/>
      </rPr>
      <t>结余收入</t>
    </r>
  </si>
  <si>
    <t>表三十八</t>
  </si>
  <si>
    <t>表三十九</t>
  </si>
  <si>
    <t xml:space="preserve">   其中:城乡居民基本养老保险基金上年结余收入</t>
  </si>
  <si>
    <t xml:space="preserve">        机关事业单位基本养老保险基金上年结余收入</t>
  </si>
  <si>
    <t>表四十</t>
  </si>
  <si>
    <t>城乡居民基本养老保险基金收入</t>
  </si>
  <si>
    <t>机关事业单位基本养老保险基金收入</t>
  </si>
  <si>
    <t>一、缴费收入</t>
  </si>
  <si>
    <t>二、财政补贴收入</t>
  </si>
  <si>
    <t>三、利息收入</t>
  </si>
  <si>
    <t>四、委托投资收益</t>
  </si>
  <si>
    <t>五、异地转移收入</t>
  </si>
  <si>
    <t>六、集体补助收入</t>
  </si>
  <si>
    <t>表四十一</t>
  </si>
  <si>
    <t>城乡居民基本养老保险基金支出</t>
  </si>
  <si>
    <t>机关事业单位基本养老保险基金支出</t>
  </si>
  <si>
    <t>一、基础养老金支出</t>
  </si>
  <si>
    <t>二、个人账户养老金支出</t>
  </si>
  <si>
    <t>三、丧葬抚恤补助支出</t>
  </si>
  <si>
    <t>四、转移性支出</t>
  </si>
  <si>
    <t>表四十二</t>
  </si>
  <si>
    <t>表四十三</t>
  </si>
  <si>
    <t>表四十四</t>
  </si>
  <si>
    <t xml:space="preserve">                          单位：万元</t>
  </si>
  <si>
    <t>2025年  执行数</t>
  </si>
  <si>
    <t>2025年  预算数</t>
  </si>
  <si>
    <t>执行数比预算数</t>
  </si>
  <si>
    <t>2024年   执行数</t>
  </si>
  <si>
    <t>“三公”经费小计</t>
  </si>
  <si>
    <t xml:space="preserve">    因公出国（境）费用</t>
  </si>
  <si>
    <t xml:space="preserve">    公务用车购置</t>
  </si>
  <si>
    <t xml:space="preserve">    公务用车运行维护费</t>
  </si>
  <si>
    <t xml:space="preserve">    公务接待费</t>
  </si>
  <si>
    <t>表四十五</t>
  </si>
  <si>
    <t>表四十六</t>
  </si>
  <si>
    <t>2026年 预算数</t>
  </si>
  <si>
    <t>2026年预算数比
2025年预算数</t>
  </si>
  <si>
    <t>2026年预算数比
2025年执行数</t>
  </si>
  <si>
    <t>2026年计划更新镇（街道）公务用车3辆、部门公务用车5辆。</t>
  </si>
  <si>
    <t>洋县本级2026年一般公共预算“三公”经费明细表细表</t>
  </si>
  <si>
    <t>表四十七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</si>
</sst>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;[Red]0"/>
    <numFmt numFmtId="178" formatCode="0_ "/>
    <numFmt numFmtId="179" formatCode="0.0%"/>
    <numFmt numFmtId="180" formatCode="0.0_ "/>
    <numFmt numFmtId="181" formatCode="0.00_ "/>
    <numFmt numFmtId="182" formatCode="#,##0_);[Red]\(#,##0\)"/>
  </numFmts>
  <fonts count="80">
    <font>
      <sz val="11"/>
      <color theme="1"/>
      <name val="宋体"/>
      <charset val="134"/>
      <scheme val="minor"/>
    </font>
    <font>
      <sz val="24"/>
      <name val="方正小标宋简体"/>
      <charset val="134"/>
    </font>
    <font>
      <sz val="14"/>
      <name val="仿宋_GB2312"/>
      <charset val="134"/>
    </font>
    <font>
      <b/>
      <sz val="14"/>
      <name val="仿宋_GB2312"/>
      <charset val="134"/>
    </font>
    <font>
      <b/>
      <sz val="11"/>
      <color theme="1"/>
      <name val="宋体"/>
      <charset val="134"/>
      <scheme val="minor"/>
    </font>
    <font>
      <b/>
      <sz val="18"/>
      <name val="仿宋_GB2312"/>
      <charset val="134"/>
    </font>
    <font>
      <sz val="14"/>
      <color theme="1"/>
      <name val="仿宋_GB2312"/>
      <charset val="134"/>
    </font>
    <font>
      <sz val="14"/>
      <color rgb="FF00B050"/>
      <name val="仿宋_GB2312"/>
      <charset val="134"/>
    </font>
    <font>
      <sz val="24"/>
      <color theme="1"/>
      <name val="方正小标宋简体"/>
      <charset val="134"/>
    </font>
    <font>
      <b/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仿宋_GB2312"/>
      <charset val="134"/>
    </font>
    <font>
      <b/>
      <sz val="16"/>
      <name val="仿宋_GB2312"/>
      <charset val="134"/>
    </font>
    <font>
      <b/>
      <sz val="18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rgb="FFFF0000"/>
      <name val="仿宋_GB2312"/>
      <charset val="134"/>
    </font>
    <font>
      <sz val="20"/>
      <name val="方正小标宋简体"/>
      <charset val="134"/>
    </font>
    <font>
      <sz val="11"/>
      <name val="仿宋_GB2312"/>
      <charset val="134"/>
    </font>
    <font>
      <sz val="11"/>
      <name val="宋体"/>
      <charset val="134"/>
    </font>
    <font>
      <b/>
      <sz val="10"/>
      <name val="仿宋_GB2312"/>
      <charset val="134"/>
    </font>
    <font>
      <b/>
      <sz val="9"/>
      <name val="仿宋_GB2312"/>
      <charset val="134"/>
    </font>
    <font>
      <b/>
      <sz val="9"/>
      <color theme="1"/>
      <name val="仿宋_GB2312"/>
      <charset val="134"/>
    </font>
    <font>
      <b/>
      <sz val="10"/>
      <color theme="1"/>
      <name val="仿宋_GB2312"/>
      <charset val="134"/>
    </font>
    <font>
      <sz val="12"/>
      <name val="仿宋_GB2312"/>
      <charset val="134"/>
    </font>
    <font>
      <sz val="9"/>
      <color theme="1"/>
      <name val="仿宋_GB2312"/>
      <charset val="134"/>
    </font>
    <font>
      <sz val="9"/>
      <color rgb="FFFF0000"/>
      <name val="仿宋_GB2312"/>
      <charset val="134"/>
    </font>
    <font>
      <sz val="9"/>
      <name val="仿宋_GB2312"/>
      <charset val="134"/>
    </font>
    <font>
      <sz val="12"/>
      <color theme="1"/>
      <name val="仿宋_GB2312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2"/>
      <name val="宋体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2"/>
      <color theme="1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20"/>
      <color theme="1"/>
      <name val="方正大标宋简体"/>
      <charset val="134"/>
    </font>
    <font>
      <b/>
      <sz val="11"/>
      <name val="仿宋_GB2312"/>
      <charset val="134"/>
    </font>
    <font>
      <b/>
      <sz val="11"/>
      <color theme="1"/>
      <name val="仿宋_GB2312"/>
      <charset val="134"/>
    </font>
    <font>
      <sz val="11"/>
      <color theme="1"/>
      <name val="仿宋_GB2312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20"/>
      <name val="方正小标宋简体"/>
      <charset val="134"/>
    </font>
    <font>
      <b/>
      <sz val="12"/>
      <name val="仿宋_GB2312"/>
      <charset val="134"/>
    </font>
    <font>
      <b/>
      <sz val="12"/>
      <name val="宋体"/>
      <charset val="134"/>
    </font>
    <font>
      <b/>
      <sz val="22"/>
      <name val="方正小标宋简体"/>
      <charset val="134"/>
    </font>
    <font>
      <b/>
      <sz val="22"/>
      <name val="仿宋_GB2312"/>
      <charset val="134"/>
    </font>
    <font>
      <sz val="22"/>
      <name val="宋体"/>
      <charset val="134"/>
    </font>
    <font>
      <b/>
      <sz val="12"/>
      <color theme="1"/>
      <name val="仿宋_GB2312"/>
      <charset val="134"/>
    </font>
    <font>
      <b/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sz val="10"/>
      <color rgb="FFFF0000"/>
      <name val="仿宋_GB2312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sz val="16"/>
      <color theme="1"/>
      <name val="仿宋_GB2312"/>
      <charset val="134"/>
    </font>
    <font>
      <b/>
      <sz val="14"/>
      <name val="方正小标宋简体"/>
      <charset val="134"/>
    </font>
    <font>
      <sz val="30"/>
      <name val="方正小标宋_GBK"/>
      <charset val="134"/>
    </font>
    <font>
      <sz val="36"/>
      <name val="方正小标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17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8" fillId="0" borderId="18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6" borderId="19" applyNumberFormat="0" applyAlignment="0" applyProtection="0">
      <alignment vertical="center"/>
    </xf>
    <xf numFmtId="0" fontId="70" fillId="7" borderId="20" applyNumberFormat="0" applyAlignment="0" applyProtection="0">
      <alignment vertical="center"/>
    </xf>
    <xf numFmtId="0" fontId="71" fillId="7" borderId="19" applyNumberFormat="0" applyAlignment="0" applyProtection="0">
      <alignment vertical="center"/>
    </xf>
    <xf numFmtId="0" fontId="72" fillId="8" borderId="21" applyNumberFormat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77" fillId="11" borderId="0" applyNumberFormat="0" applyBorder="0" applyAlignment="0" applyProtection="0">
      <alignment vertical="center"/>
    </xf>
    <xf numFmtId="0" fontId="78" fillId="12" borderId="0" applyNumberFormat="0" applyBorder="0" applyAlignment="0" applyProtection="0">
      <alignment vertical="center"/>
    </xf>
    <xf numFmtId="0" fontId="79" fillId="13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8" fillId="15" borderId="0" applyNumberFormat="0" applyBorder="0" applyAlignment="0" applyProtection="0">
      <alignment vertical="center"/>
    </xf>
    <xf numFmtId="0" fontId="78" fillId="16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78" fillId="19" borderId="0" applyNumberFormat="0" applyBorder="0" applyAlignment="0" applyProtection="0">
      <alignment vertical="center"/>
    </xf>
    <xf numFmtId="0" fontId="78" fillId="20" borderId="0" applyNumberFormat="0" applyBorder="0" applyAlignment="0" applyProtection="0">
      <alignment vertical="center"/>
    </xf>
    <xf numFmtId="0" fontId="79" fillId="21" borderId="0" applyNumberFormat="0" applyBorder="0" applyAlignment="0" applyProtection="0">
      <alignment vertical="center"/>
    </xf>
    <xf numFmtId="0" fontId="79" fillId="22" borderId="0" applyNumberFormat="0" applyBorder="0" applyAlignment="0" applyProtection="0">
      <alignment vertical="center"/>
    </xf>
    <xf numFmtId="0" fontId="78" fillId="23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9" fillId="25" borderId="0" applyNumberFormat="0" applyBorder="0" applyAlignment="0" applyProtection="0">
      <alignment vertical="center"/>
    </xf>
    <xf numFmtId="0" fontId="79" fillId="26" borderId="0" applyNumberFormat="0" applyBorder="0" applyAlignment="0" applyProtection="0">
      <alignment vertical="center"/>
    </xf>
    <xf numFmtId="0" fontId="78" fillId="27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9" fillId="29" borderId="0" applyNumberFormat="0" applyBorder="0" applyAlignment="0" applyProtection="0">
      <alignment vertical="center"/>
    </xf>
    <xf numFmtId="0" fontId="79" fillId="30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9" fillId="33" borderId="0" applyNumberFormat="0" applyBorder="0" applyAlignment="0" applyProtection="0">
      <alignment vertical="center"/>
    </xf>
    <xf numFmtId="0" fontId="79" fillId="34" borderId="0" applyNumberFormat="0" applyBorder="0" applyAlignment="0" applyProtection="0">
      <alignment vertical="center"/>
    </xf>
    <xf numFmtId="0" fontId="78" fillId="3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wrapText="1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 applyBorder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</cellStyleXfs>
  <cellXfs count="47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1" xfId="57" applyNumberFormat="1" applyFont="1" applyBorder="1" applyAlignment="1">
      <alignment horizontal="center" vertical="center"/>
    </xf>
    <xf numFmtId="49" fontId="3" fillId="0" borderId="1" xfId="57" applyNumberFormat="1" applyFont="1" applyBorder="1" applyAlignment="1">
      <alignment horizontal="center" vertical="center" wrapText="1"/>
    </xf>
    <xf numFmtId="3" fontId="2" fillId="0" borderId="1" xfId="55" applyNumberFormat="1" applyFont="1" applyFill="1" applyBorder="1" applyAlignment="1" applyProtection="1">
      <alignment horizontal="left" vertical="center"/>
    </xf>
    <xf numFmtId="177" fontId="2" fillId="0" borderId="1" xfId="55" applyNumberFormat="1" applyFont="1" applyFill="1" applyBorder="1" applyAlignment="1" applyProtection="1">
      <alignment horizontal="center" vertical="center"/>
    </xf>
    <xf numFmtId="178" fontId="2" fillId="0" borderId="1" xfId="55" applyNumberFormat="1" applyFont="1" applyFill="1" applyBorder="1" applyAlignment="1" applyProtection="1">
      <alignment horizontal="center" vertical="center"/>
    </xf>
    <xf numFmtId="179" fontId="2" fillId="0" borderId="1" xfId="55" applyNumberFormat="1" applyFont="1" applyFill="1" applyBorder="1" applyAlignment="1" applyProtection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left" vertical="center"/>
    </xf>
    <xf numFmtId="0" fontId="4" fillId="0" borderId="0" xfId="0" applyFont="1">
      <alignment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/>
    <xf numFmtId="0" fontId="2" fillId="0" borderId="4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5" applyFont="1" applyFill="1" applyBorder="1" applyAlignment="1">
      <alignment horizontal="center" vertical="center" wrapText="1"/>
    </xf>
    <xf numFmtId="0" fontId="5" fillId="0" borderId="2" xfId="55" applyFont="1" applyFill="1" applyBorder="1" applyAlignment="1">
      <alignment horizontal="center" vertical="center" wrapText="1"/>
    </xf>
    <xf numFmtId="176" fontId="5" fillId="0" borderId="1" xfId="57" applyNumberFormat="1" applyFont="1" applyBorder="1" applyAlignment="1">
      <alignment horizontal="center" vertical="center"/>
    </xf>
    <xf numFmtId="49" fontId="5" fillId="0" borderId="1" xfId="57" applyNumberFormat="1" applyFont="1" applyBorder="1" applyAlignment="1">
      <alignment horizontal="center" vertical="center" wrapText="1"/>
    </xf>
    <xf numFmtId="0" fontId="5" fillId="0" borderId="3" xfId="55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 wrapText="1"/>
    </xf>
    <xf numFmtId="3" fontId="2" fillId="0" borderId="1" xfId="55" applyNumberFormat="1" applyFont="1" applyFill="1" applyBorder="1" applyAlignment="1" applyProtection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right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3" fontId="6" fillId="0" borderId="1" xfId="55" applyNumberFormat="1" applyFont="1" applyFill="1" applyBorder="1" applyAlignment="1" applyProtection="1">
      <alignment horizontal="left" vertical="center"/>
    </xf>
    <xf numFmtId="176" fontId="6" fillId="0" borderId="1" xfId="55" applyNumberFormat="1" applyFont="1" applyFill="1" applyBorder="1" applyAlignment="1" applyProtection="1">
      <alignment horizontal="center" vertical="center"/>
    </xf>
    <xf numFmtId="0" fontId="6" fillId="0" borderId="1" xfId="0" applyFont="1" applyBorder="1">
      <alignment vertical="center"/>
    </xf>
    <xf numFmtId="0" fontId="6" fillId="0" borderId="1" xfId="55" applyFont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55" applyNumberFormat="1" applyFont="1" applyBorder="1" applyAlignment="1">
      <alignment horizontal="center" vertical="center"/>
    </xf>
    <xf numFmtId="0" fontId="6" fillId="0" borderId="1" xfId="55" applyFont="1" applyBorder="1" applyAlignment="1">
      <alignment horizontal="center" vertical="center"/>
    </xf>
    <xf numFmtId="3" fontId="6" fillId="0" borderId="1" xfId="0" applyNumberFormat="1" applyFont="1" applyFill="1" applyBorder="1" applyAlignment="1" applyProtection="1">
      <alignment horizontal="left" vertical="center"/>
    </xf>
    <xf numFmtId="176" fontId="6" fillId="0" borderId="6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1" xfId="55" applyFont="1" applyFill="1" applyBorder="1" applyAlignment="1">
      <alignment horizontal="left" vertical="center"/>
    </xf>
    <xf numFmtId="0" fontId="6" fillId="0" borderId="1" xfId="55" applyFont="1" applyFill="1" applyBorder="1" applyAlignment="1">
      <alignment vertical="center"/>
    </xf>
    <xf numFmtId="3" fontId="6" fillId="0" borderId="1" xfId="0" applyNumberFormat="1" applyFont="1" applyBorder="1" applyAlignment="1">
      <alignment horizontal="center" vertical="center"/>
    </xf>
    <xf numFmtId="3" fontId="6" fillId="0" borderId="1" xfId="55" applyNumberFormat="1" applyFont="1" applyFill="1" applyBorder="1" applyAlignment="1" applyProtection="1">
      <alignment horizontal="center" vertical="center"/>
    </xf>
    <xf numFmtId="3" fontId="6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6" fillId="0" borderId="1" xfId="55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8" xfId="0" applyNumberFormat="1" applyFont="1" applyFill="1" applyBorder="1" applyAlignment="1" applyProtection="1">
      <alignment horizontal="left" vertical="center"/>
    </xf>
    <xf numFmtId="0" fontId="6" fillId="0" borderId="6" xfId="0" applyNumberFormat="1" applyFont="1" applyFill="1" applyBorder="1" applyAlignment="1" applyProtection="1">
      <alignment horizontal="left" vertical="center"/>
    </xf>
    <xf numFmtId="3" fontId="6" fillId="0" borderId="1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vertical="center" wrapText="1"/>
    </xf>
    <xf numFmtId="178" fontId="0" fillId="0" borderId="0" xfId="0" applyNumberFormat="1" applyAlignment="1">
      <alignment horizontal="center" vertical="center"/>
    </xf>
    <xf numFmtId="178" fontId="8" fillId="0" borderId="0" xfId="0" applyNumberFormat="1" applyFont="1" applyFill="1" applyAlignment="1">
      <alignment horizontal="center" vertical="center"/>
    </xf>
    <xf numFmtId="178" fontId="6" fillId="0" borderId="0" xfId="0" applyNumberFormat="1" applyFont="1" applyFill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 wrapText="1"/>
    </xf>
    <xf numFmtId="178" fontId="0" fillId="0" borderId="0" xfId="0" applyNumberFormat="1">
      <alignment vertical="center"/>
    </xf>
    <xf numFmtId="178" fontId="6" fillId="0" borderId="0" xfId="0" applyNumberFormat="1" applyFont="1" applyFill="1" applyAlignment="1">
      <alignment vertical="center"/>
    </xf>
    <xf numFmtId="178" fontId="9" fillId="0" borderId="2" xfId="0" applyNumberFormat="1" applyFont="1" applyFill="1" applyBorder="1" applyAlignment="1">
      <alignment horizontal="center" vertical="center" wrapText="1"/>
    </xf>
    <xf numFmtId="3" fontId="6" fillId="0" borderId="7" xfId="55" applyNumberFormat="1" applyFont="1" applyFill="1" applyBorder="1" applyAlignment="1" applyProtection="1">
      <alignment horizontal="left" vertical="center"/>
    </xf>
    <xf numFmtId="3" fontId="6" fillId="0" borderId="9" xfId="0" applyNumberFormat="1" applyFont="1" applyFill="1" applyBorder="1" applyAlignment="1">
      <alignment horizontal="center" vertical="center" wrapText="1"/>
    </xf>
    <xf numFmtId="3" fontId="6" fillId="0" borderId="10" xfId="0" applyNumberFormat="1" applyFont="1" applyFill="1" applyBorder="1" applyAlignment="1">
      <alignment horizontal="center" vertical="center" wrapText="1"/>
    </xf>
    <xf numFmtId="3" fontId="6" fillId="0" borderId="9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7" xfId="55" applyFont="1" applyFill="1" applyBorder="1" applyAlignment="1">
      <alignment horizontal="left" vertical="center"/>
    </xf>
    <xf numFmtId="0" fontId="6" fillId="0" borderId="7" xfId="55" applyFont="1" applyFill="1" applyBorder="1" applyAlignment="1">
      <alignment vertical="center"/>
    </xf>
    <xf numFmtId="3" fontId="6" fillId="0" borderId="9" xfId="0" applyNumberFormat="1" applyFont="1" applyFill="1" applyBorder="1" applyAlignment="1">
      <alignment horizontal="center" vertical="center"/>
    </xf>
    <xf numFmtId="0" fontId="6" fillId="0" borderId="11" xfId="0" applyNumberFormat="1" applyFont="1" applyFill="1" applyBorder="1" applyAlignment="1" applyProtection="1">
      <alignment horizontal="left" vertical="center"/>
    </xf>
    <xf numFmtId="0" fontId="6" fillId="0" borderId="12" xfId="0" applyNumberFormat="1" applyFont="1" applyFill="1" applyBorder="1" applyAlignment="1" applyProtection="1">
      <alignment horizontal="left" vertical="center"/>
    </xf>
    <xf numFmtId="0" fontId="6" fillId="0" borderId="7" xfId="0" applyNumberFormat="1" applyFont="1" applyFill="1" applyBorder="1" applyAlignment="1" applyProtection="1">
      <alignment horizontal="left" vertical="center"/>
    </xf>
    <xf numFmtId="0" fontId="6" fillId="0" borderId="7" xfId="55" applyFont="1" applyFill="1" applyBorder="1" applyAlignment="1">
      <alignment horizontal="center" vertical="center"/>
    </xf>
    <xf numFmtId="3" fontId="6" fillId="0" borderId="7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55" applyFont="1" applyFill="1" applyBorder="1" applyAlignment="1">
      <alignment horizontal="left" vertical="center" wrapText="1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81" fontId="2" fillId="0" borderId="0" xfId="0" applyNumberFormat="1" applyFont="1" applyFill="1" applyAlignment="1">
      <alignment vertical="center"/>
    </xf>
    <xf numFmtId="176" fontId="2" fillId="0" borderId="0" xfId="0" applyNumberFormat="1" applyFont="1" applyFill="1" applyAlignment="1">
      <alignment horizontal="right" vertical="center"/>
    </xf>
    <xf numFmtId="181" fontId="2" fillId="0" borderId="0" xfId="0" applyNumberFormat="1" applyFont="1" applyFill="1" applyAlignment="1">
      <alignment horizontal="right" vertical="center"/>
    </xf>
    <xf numFmtId="181" fontId="2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vertical="center" wrapText="1"/>
    </xf>
    <xf numFmtId="176" fontId="2" fillId="2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 applyProtection="1">
      <alignment vertical="center" wrapText="1"/>
    </xf>
    <xf numFmtId="179" fontId="2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3" fontId="2" fillId="0" borderId="1" xfId="55" applyNumberFormat="1" applyFont="1" applyFill="1" applyBorder="1" applyAlignment="1" applyProtection="1">
      <alignment vertical="center"/>
    </xf>
    <xf numFmtId="0" fontId="1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3" fontId="2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vertical="center"/>
    </xf>
    <xf numFmtId="0" fontId="1" fillId="0" borderId="0" xfId="55" applyFont="1" applyFill="1" applyAlignment="1">
      <alignment horizontal="center" vertical="center"/>
    </xf>
    <xf numFmtId="0" fontId="2" fillId="0" borderId="0" xfId="55" applyFont="1" applyFill="1" applyAlignment="1">
      <alignment vertical="center"/>
    </xf>
    <xf numFmtId="0" fontId="2" fillId="0" borderId="0" xfId="55" applyFont="1" applyFill="1" applyAlignment="1">
      <alignment horizontal="right" vertical="center"/>
    </xf>
    <xf numFmtId="0" fontId="5" fillId="0" borderId="1" xfId="57" applyFont="1" applyFill="1" applyBorder="1" applyAlignment="1">
      <alignment horizontal="center" vertical="center"/>
    </xf>
    <xf numFmtId="0" fontId="5" fillId="0" borderId="1" xfId="57" applyFont="1" applyFill="1" applyBorder="1" applyAlignment="1"/>
    <xf numFmtId="176" fontId="5" fillId="0" borderId="1" xfId="57" applyNumberFormat="1" applyFont="1" applyFill="1" applyBorder="1" applyAlignment="1">
      <alignment horizontal="center" vertical="center"/>
    </xf>
    <xf numFmtId="179" fontId="5" fillId="0" borderId="1" xfId="57" applyNumberFormat="1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6" fillId="0" borderId="1" xfId="55" applyFont="1" applyFill="1" applyBorder="1" applyAlignment="1" applyProtection="1">
      <alignment horizontal="left" vertical="center"/>
      <protection locked="0"/>
    </xf>
    <xf numFmtId="176" fontId="6" fillId="0" borderId="1" xfId="1" applyNumberFormat="1" applyFont="1" applyFill="1" applyBorder="1" applyAlignment="1">
      <alignment horizontal="center" vertical="center" wrapText="1"/>
    </xf>
    <xf numFmtId="179" fontId="6" fillId="0" borderId="1" xfId="1" applyNumberFormat="1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vertical="center" wrapText="1"/>
    </xf>
    <xf numFmtId="0" fontId="6" fillId="0" borderId="1" xfId="55" applyFont="1" applyFill="1" applyBorder="1" applyAlignment="1">
      <alignment horizontal="center" vertical="center" wrapText="1"/>
    </xf>
    <xf numFmtId="176" fontId="6" fillId="0" borderId="1" xfId="55" applyNumberFormat="1" applyFont="1" applyFill="1" applyBorder="1" applyAlignment="1">
      <alignment horizontal="center" vertical="center" wrapText="1"/>
    </xf>
    <xf numFmtId="0" fontId="6" fillId="0" borderId="2" xfId="55" applyFont="1" applyFill="1" applyBorder="1" applyAlignment="1">
      <alignment vertical="center" wrapText="1"/>
    </xf>
    <xf numFmtId="0" fontId="2" fillId="0" borderId="2" xfId="55" applyFont="1" applyFill="1" applyBorder="1" applyAlignment="1">
      <alignment vertical="center" wrapText="1"/>
    </xf>
    <xf numFmtId="176" fontId="2" fillId="0" borderId="1" xfId="55" applyNumberFormat="1" applyFont="1" applyFill="1" applyBorder="1" applyAlignment="1">
      <alignment horizontal="center" vertical="center" wrapText="1"/>
    </xf>
    <xf numFmtId="0" fontId="6" fillId="0" borderId="3" xfId="55" applyFont="1" applyFill="1" applyBorder="1" applyAlignment="1" applyProtection="1">
      <alignment horizontal="left" vertical="center"/>
      <protection locked="0"/>
    </xf>
    <xf numFmtId="176" fontId="6" fillId="0" borderId="3" xfId="1" applyNumberFormat="1" applyFont="1" applyFill="1" applyBorder="1" applyAlignment="1">
      <alignment horizontal="center" vertical="center" wrapText="1"/>
    </xf>
    <xf numFmtId="0" fontId="6" fillId="0" borderId="3" xfId="55" applyFont="1" applyFill="1" applyBorder="1" applyAlignment="1">
      <alignment horizontal="center" vertical="center" wrapText="1"/>
    </xf>
    <xf numFmtId="0" fontId="2" fillId="0" borderId="0" xfId="55" applyFont="1" applyFill="1" applyAlignment="1">
      <alignment horizontal="left" vertical="center"/>
    </xf>
    <xf numFmtId="0" fontId="5" fillId="0" borderId="1" xfId="57" applyFont="1" applyFill="1" applyBorder="1" applyAlignment="1">
      <alignment horizontal="center" vertical="center" wrapText="1"/>
    </xf>
    <xf numFmtId="176" fontId="6" fillId="0" borderId="1" xfId="55" applyNumberFormat="1" applyFont="1" applyFill="1" applyBorder="1" applyAlignment="1">
      <alignment horizontal="center" vertical="center"/>
    </xf>
    <xf numFmtId="0" fontId="2" fillId="0" borderId="1" xfId="55" applyFont="1" applyFill="1" applyBorder="1" applyAlignment="1">
      <alignment horizontal="center" vertical="center" wrapText="1"/>
    </xf>
    <xf numFmtId="0" fontId="2" fillId="0" borderId="1" xfId="55" applyFont="1" applyFill="1" applyBorder="1" applyAlignment="1">
      <alignment vertical="center" wrapText="1"/>
    </xf>
    <xf numFmtId="176" fontId="6" fillId="0" borderId="1" xfId="1" applyNumberFormat="1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6" fillId="0" borderId="1" xfId="0" applyFont="1" applyFill="1" applyBorder="1">
      <alignment vertical="center"/>
    </xf>
    <xf numFmtId="178" fontId="2" fillId="0" borderId="1" xfId="0" applyNumberFormat="1" applyFont="1" applyFill="1" applyBorder="1" applyAlignment="1" applyProtection="1">
      <alignment horizontal="left" vertical="center"/>
      <protection locked="0"/>
    </xf>
    <xf numFmtId="180" fontId="2" fillId="0" borderId="1" xfId="0" applyNumberFormat="1" applyFont="1" applyFill="1" applyBorder="1" applyAlignment="1" applyProtection="1">
      <alignment horizontal="left" vertical="center"/>
      <protection locked="0"/>
    </xf>
    <xf numFmtId="176" fontId="1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176" fontId="1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Fill="1" applyBorder="1" applyAlignment="1" applyProtection="1">
      <alignment horizontal="left" vertical="center"/>
      <protection locked="0"/>
    </xf>
    <xf numFmtId="176" fontId="6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Fill="1" applyBorder="1" applyAlignment="1" applyProtection="1">
      <alignment vertical="center"/>
      <protection locked="0"/>
    </xf>
    <xf numFmtId="3" fontId="2" fillId="0" borderId="1" xfId="0" applyNumberFormat="1" applyFont="1" applyFill="1" applyBorder="1" applyAlignment="1" applyProtection="1">
      <alignment vertical="center"/>
      <protection locked="0"/>
    </xf>
    <xf numFmtId="0" fontId="11" fillId="0" borderId="1" xfId="0" applyFont="1" applyBorder="1">
      <alignment vertical="center"/>
    </xf>
    <xf numFmtId="176" fontId="2" fillId="0" borderId="1" xfId="0" applyNumberFormat="1" applyFont="1" applyBorder="1" applyAlignment="1">
      <alignment horizontal="center" vertical="center"/>
    </xf>
    <xf numFmtId="0" fontId="17" fillId="0" borderId="0" xfId="56" applyFont="1" applyFill="1" applyAlignment="1">
      <alignment horizontal="center" vertical="center"/>
    </xf>
    <xf numFmtId="0" fontId="18" fillId="0" borderId="0" xfId="56" applyFont="1" applyFill="1" applyAlignment="1">
      <alignment vertical="center"/>
    </xf>
    <xf numFmtId="0" fontId="18" fillId="0" borderId="0" xfId="56" applyFont="1" applyFill="1" applyAlignment="1">
      <alignment horizontal="right" vertical="center"/>
    </xf>
    <xf numFmtId="0" fontId="18" fillId="0" borderId="0" xfId="56" applyFont="1" applyFill="1" applyAlignment="1">
      <alignment horizontal="center" vertical="center"/>
    </xf>
    <xf numFmtId="0" fontId="18" fillId="0" borderId="0" xfId="56" applyFont="1" applyFill="1" applyAlignment="1">
      <alignment horizontal="left" vertical="center"/>
    </xf>
    <xf numFmtId="0" fontId="19" fillId="0" borderId="0" xfId="56" applyFont="1" applyFill="1" applyAlignment="1">
      <alignment vertical="center"/>
    </xf>
    <xf numFmtId="0" fontId="20" fillId="0" borderId="1" xfId="58" applyFont="1" applyFill="1" applyBorder="1" applyAlignment="1">
      <alignment horizontal="center" vertical="center"/>
    </xf>
    <xf numFmtId="1" fontId="20" fillId="0" borderId="1" xfId="59" applyNumberFormat="1" applyFont="1" applyFill="1" applyBorder="1" applyAlignment="1">
      <alignment horizontal="center" vertical="center" wrapText="1"/>
    </xf>
    <xf numFmtId="0" fontId="21" fillId="0" borderId="1" xfId="59" applyFont="1" applyFill="1" applyBorder="1" applyAlignment="1">
      <alignment horizontal="center" vertical="center" wrapText="1"/>
    </xf>
    <xf numFmtId="0" fontId="22" fillId="0" borderId="1" xfId="59" applyFont="1" applyFill="1" applyBorder="1" applyAlignment="1">
      <alignment horizontal="center" vertical="center" wrapText="1"/>
    </xf>
    <xf numFmtId="0" fontId="20" fillId="0" borderId="1" xfId="59" applyFont="1" applyFill="1" applyBorder="1" applyAlignment="1">
      <alignment horizontal="center" vertical="center" wrapText="1"/>
    </xf>
    <xf numFmtId="0" fontId="23" fillId="0" borderId="1" xfId="59" applyFont="1" applyFill="1" applyBorder="1" applyAlignment="1">
      <alignment horizontal="center" vertical="center" wrapText="1"/>
    </xf>
    <xf numFmtId="0" fontId="20" fillId="2" borderId="1" xfId="59" applyFont="1" applyFill="1" applyBorder="1" applyAlignment="1">
      <alignment horizontal="center" vertical="center" wrapText="1"/>
    </xf>
    <xf numFmtId="49" fontId="21" fillId="0" borderId="1" xfId="58" applyNumberFormat="1" applyFont="1" applyFill="1" applyBorder="1" applyAlignment="1">
      <alignment vertical="center"/>
    </xf>
    <xf numFmtId="176" fontId="24" fillId="0" borderId="1" xfId="58" applyNumberFormat="1" applyFont="1" applyFill="1" applyBorder="1" applyAlignment="1">
      <alignment horizontal="center" vertical="center"/>
    </xf>
    <xf numFmtId="176" fontId="25" fillId="2" borderId="1" xfId="58" applyNumberFormat="1" applyFont="1" applyFill="1" applyBorder="1" applyAlignment="1">
      <alignment horizontal="center" vertical="center"/>
    </xf>
    <xf numFmtId="176" fontId="26" fillId="2" borderId="1" xfId="58" applyNumberFormat="1" applyFont="1" applyFill="1" applyBorder="1" applyAlignment="1">
      <alignment horizontal="center" vertical="center"/>
    </xf>
    <xf numFmtId="176" fontId="27" fillId="2" borderId="1" xfId="58" applyNumberFormat="1" applyFont="1" applyFill="1" applyBorder="1" applyAlignment="1">
      <alignment horizontal="center" vertical="center"/>
    </xf>
    <xf numFmtId="176" fontId="24" fillId="2" borderId="1" xfId="58" applyNumberFormat="1" applyFont="1" applyFill="1" applyBorder="1" applyAlignment="1">
      <alignment horizontal="center" vertical="center"/>
    </xf>
    <xf numFmtId="176" fontId="28" fillId="0" borderId="1" xfId="58" applyNumberFormat="1" applyFont="1" applyFill="1" applyBorder="1" applyAlignment="1">
      <alignment horizontal="center" vertical="center"/>
    </xf>
    <xf numFmtId="176" fontId="28" fillId="2" borderId="1" xfId="58" applyNumberFormat="1" applyFont="1" applyFill="1" applyBorder="1" applyAlignment="1">
      <alignment horizontal="center" vertical="center"/>
    </xf>
    <xf numFmtId="176" fontId="25" fillId="2" borderId="1" xfId="0" applyNumberFormat="1" applyFont="1" applyFill="1" applyBorder="1" applyAlignment="1">
      <alignment horizontal="center" vertical="center" wrapText="1"/>
    </xf>
    <xf numFmtId="176" fontId="28" fillId="0" borderId="1" xfId="0" applyNumberFormat="1" applyFont="1" applyFill="1" applyBorder="1" applyAlignment="1">
      <alignment horizontal="center" vertical="center" wrapText="1"/>
    </xf>
    <xf numFmtId="176" fontId="28" fillId="2" borderId="1" xfId="0" applyNumberFormat="1" applyFont="1" applyFill="1" applyBorder="1" applyAlignment="1">
      <alignment horizontal="center" vertical="center" wrapText="1"/>
    </xf>
    <xf numFmtId="176" fontId="25" fillId="2" borderId="3" xfId="58" applyNumberFormat="1" applyFont="1" applyFill="1" applyBorder="1" applyAlignment="1">
      <alignment horizontal="center" vertical="center"/>
    </xf>
    <xf numFmtId="176" fontId="28" fillId="0" borderId="3" xfId="58" applyNumberFormat="1" applyFont="1" applyFill="1" applyBorder="1" applyAlignment="1">
      <alignment horizontal="center" vertical="center"/>
    </xf>
    <xf numFmtId="176" fontId="28" fillId="2" borderId="3" xfId="58" applyNumberFormat="1" applyFont="1" applyFill="1" applyBorder="1" applyAlignment="1">
      <alignment horizontal="center" vertical="center"/>
    </xf>
    <xf numFmtId="176" fontId="25" fillId="0" borderId="1" xfId="58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176" fontId="28" fillId="0" borderId="1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/>
    <xf numFmtId="0" fontId="30" fillId="0" borderId="0" xfId="0" applyFont="1" applyFill="1" applyBorder="1" applyAlignment="1"/>
    <xf numFmtId="0" fontId="29" fillId="2" borderId="0" xfId="0" applyFont="1" applyFill="1" applyBorder="1" applyAlignment="1"/>
    <xf numFmtId="0" fontId="31" fillId="0" borderId="0" xfId="0" applyFont="1" applyFill="1" applyAlignment="1"/>
    <xf numFmtId="0" fontId="19" fillId="0" borderId="0" xfId="56" applyFont="1" applyFill="1">
      <alignment vertical="center"/>
    </xf>
    <xf numFmtId="0" fontId="31" fillId="0" borderId="0" xfId="56" applyFill="1" applyBorder="1">
      <alignment vertical="center"/>
    </xf>
    <xf numFmtId="0" fontId="18" fillId="0" borderId="0" xfId="56" applyFont="1" applyFill="1">
      <alignment vertical="center"/>
    </xf>
    <xf numFmtId="0" fontId="18" fillId="2" borderId="0" xfId="56" applyFont="1" applyFill="1">
      <alignment vertical="center"/>
    </xf>
    <xf numFmtId="1" fontId="32" fillId="0" borderId="1" xfId="59" applyNumberFormat="1" applyFont="1" applyFill="1" applyBorder="1" applyAlignment="1">
      <alignment horizontal="center" vertical="center" wrapText="1"/>
    </xf>
    <xf numFmtId="0" fontId="27" fillId="0" borderId="1" xfId="59" applyFont="1" applyFill="1" applyBorder="1" applyAlignment="1">
      <alignment horizontal="center" vertical="center" wrapText="1"/>
    </xf>
    <xf numFmtId="0" fontId="25" fillId="0" borderId="1" xfId="59" applyFont="1" applyFill="1" applyBorder="1" applyAlignment="1">
      <alignment horizontal="center" vertical="center" wrapText="1"/>
    </xf>
    <xf numFmtId="0" fontId="27" fillId="2" borderId="1" xfId="59" applyFont="1" applyFill="1" applyBorder="1" applyAlignment="1">
      <alignment horizontal="center" vertical="center" wrapText="1"/>
    </xf>
    <xf numFmtId="0" fontId="27" fillId="0" borderId="1" xfId="59" applyFont="1" applyFill="1" applyBorder="1" applyAlignment="1">
      <alignment horizontal="center" vertical="center"/>
    </xf>
    <xf numFmtId="0" fontId="27" fillId="0" borderId="13" xfId="59" applyFont="1" applyFill="1" applyBorder="1" applyAlignment="1">
      <alignment horizontal="center" vertical="center" wrapText="1"/>
    </xf>
    <xf numFmtId="0" fontId="27" fillId="0" borderId="14" xfId="59" applyFont="1" applyFill="1" applyBorder="1" applyAlignment="1">
      <alignment horizontal="center" vertical="center" wrapText="1"/>
    </xf>
    <xf numFmtId="0" fontId="32" fillId="0" borderId="1" xfId="59" applyFont="1" applyFill="1" applyBorder="1" applyAlignment="1">
      <alignment horizontal="center" vertical="center" wrapText="1"/>
    </xf>
    <xf numFmtId="0" fontId="32" fillId="2" borderId="1" xfId="59" applyFont="1" applyFill="1" applyBorder="1" applyAlignment="1">
      <alignment horizontal="center" vertical="center" wrapText="1"/>
    </xf>
    <xf numFmtId="0" fontId="33" fillId="2" borderId="1" xfId="59" applyFont="1" applyFill="1" applyBorder="1" applyAlignment="1">
      <alignment horizontal="center" vertical="center" wrapText="1"/>
    </xf>
    <xf numFmtId="0" fontId="32" fillId="0" borderId="2" xfId="59" applyFont="1" applyFill="1" applyBorder="1" applyAlignment="1">
      <alignment horizontal="center" vertical="center" wrapText="1"/>
    </xf>
    <xf numFmtId="0" fontId="32" fillId="0" borderId="14" xfId="59" applyFont="1" applyFill="1" applyBorder="1" applyAlignment="1">
      <alignment horizontal="center" vertical="center" wrapText="1"/>
    </xf>
    <xf numFmtId="49" fontId="27" fillId="0" borderId="1" xfId="58" applyNumberFormat="1" applyFont="1" applyFill="1" applyBorder="1" applyAlignment="1">
      <alignment vertical="center"/>
    </xf>
    <xf numFmtId="176" fontId="27" fillId="0" borderId="1" xfId="58" applyNumberFormat="1" applyFont="1" applyFill="1" applyBorder="1" applyAlignment="1">
      <alignment horizontal="center" vertical="center"/>
    </xf>
    <xf numFmtId="176" fontId="26" fillId="0" borderId="1" xfId="58" applyNumberFormat="1" applyFont="1" applyFill="1" applyBorder="1" applyAlignment="1">
      <alignment horizontal="center" vertical="center"/>
    </xf>
    <xf numFmtId="0" fontId="34" fillId="0" borderId="0" xfId="0" applyFont="1" applyFill="1" applyAlignment="1"/>
    <xf numFmtId="49" fontId="25" fillId="0" borderId="1" xfId="58" applyNumberFormat="1" applyFont="1" applyFill="1" applyBorder="1" applyAlignment="1">
      <alignment vertical="center"/>
    </xf>
    <xf numFmtId="176" fontId="25" fillId="0" borderId="1" xfId="0" applyNumberFormat="1" applyFont="1" applyFill="1" applyBorder="1" applyAlignment="1">
      <alignment horizontal="center" vertical="center" wrapText="1"/>
    </xf>
    <xf numFmtId="176" fontId="25" fillId="0" borderId="3" xfId="58" applyNumberFormat="1" applyFont="1" applyFill="1" applyBorder="1" applyAlignment="1">
      <alignment horizontal="center" vertical="center"/>
    </xf>
    <xf numFmtId="176" fontId="25" fillId="0" borderId="3" xfId="58" applyNumberFormat="1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center" vertical="center"/>
    </xf>
    <xf numFmtId="176" fontId="25" fillId="0" borderId="1" xfId="58" applyNumberFormat="1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center" vertical="center"/>
    </xf>
    <xf numFmtId="176" fontId="25" fillId="0" borderId="1" xfId="0" applyNumberFormat="1" applyFont="1" applyFill="1" applyBorder="1" applyAlignment="1">
      <alignment horizontal="center" vertical="center"/>
    </xf>
    <xf numFmtId="176" fontId="25" fillId="2" borderId="1" xfId="0" applyNumberFormat="1" applyFont="1" applyFill="1" applyBorder="1" applyAlignment="1">
      <alignment horizontal="center" vertical="center"/>
    </xf>
    <xf numFmtId="0" fontId="19" fillId="0" borderId="0" xfId="0" applyFont="1" applyFill="1" applyAlignment="1"/>
    <xf numFmtId="0" fontId="35" fillId="0" borderId="0" xfId="0" applyFont="1" applyFill="1" applyAlignment="1"/>
    <xf numFmtId="49" fontId="36" fillId="0" borderId="0" xfId="0" applyNumberFormat="1" applyFont="1" applyFill="1" applyAlignment="1">
      <alignment horizontal="center"/>
    </xf>
    <xf numFmtId="49" fontId="29" fillId="0" borderId="0" xfId="0" applyNumberFormat="1" applyFont="1" applyFill="1" applyAlignment="1">
      <alignment horizontal="center"/>
    </xf>
    <xf numFmtId="176" fontId="31" fillId="0" borderId="0" xfId="0" applyNumberFormat="1" applyFont="1" applyFill="1" applyAlignment="1"/>
    <xf numFmtId="0" fontId="37" fillId="0" borderId="0" xfId="0" applyFont="1" applyAlignment="1">
      <alignment horizontal="center" vertical="center"/>
    </xf>
    <xf numFmtId="0" fontId="37" fillId="0" borderId="0" xfId="0" applyFont="1" applyFill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38" fillId="0" borderId="1" xfId="0" applyFont="1" applyFill="1" applyBorder="1" applyAlignment="1">
      <alignment horizontal="center" vertical="center"/>
    </xf>
    <xf numFmtId="49" fontId="38" fillId="0" borderId="1" xfId="0" applyNumberFormat="1" applyFont="1" applyFill="1" applyBorder="1" applyAlignment="1">
      <alignment horizontal="center" vertical="center"/>
    </xf>
    <xf numFmtId="0" fontId="38" fillId="0" borderId="1" xfId="0" applyNumberFormat="1" applyFont="1" applyFill="1" applyBorder="1" applyAlignment="1" applyProtection="1">
      <alignment horizontal="center" vertical="center" wrapText="1"/>
    </xf>
    <xf numFmtId="176" fontId="38" fillId="0" borderId="1" xfId="0" applyNumberFormat="1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49" fontId="38" fillId="0" borderId="1" xfId="0" applyNumberFormat="1" applyFont="1" applyFill="1" applyBorder="1" applyAlignment="1" applyProtection="1">
      <alignment horizontal="center" vertical="center" wrapText="1"/>
    </xf>
    <xf numFmtId="49" fontId="18" fillId="0" borderId="1" xfId="0" applyNumberFormat="1" applyFont="1" applyFill="1" applyBorder="1" applyAlignment="1" applyProtection="1">
      <alignment horizontal="center" vertical="center" wrapText="1"/>
    </xf>
    <xf numFmtId="178" fontId="38" fillId="0" borderId="1" xfId="0" applyNumberFormat="1" applyFont="1" applyFill="1" applyBorder="1" applyAlignment="1" applyProtection="1">
      <alignment horizontal="center" vertical="center" wrapText="1"/>
    </xf>
    <xf numFmtId="176" fontId="38" fillId="0" borderId="1" xfId="0" applyNumberFormat="1" applyFont="1" applyFill="1" applyBorder="1" applyAlignment="1">
      <alignment horizontal="center" vertical="center"/>
    </xf>
    <xf numFmtId="178" fontId="38" fillId="0" borderId="1" xfId="0" applyNumberFormat="1" applyFont="1" applyFill="1" applyBorder="1" applyAlignment="1" applyProtection="1">
      <alignment horizontal="left" vertical="center" wrapText="1"/>
    </xf>
    <xf numFmtId="178" fontId="18" fillId="0" borderId="1" xfId="0" applyNumberFormat="1" applyFont="1" applyFill="1" applyBorder="1" applyAlignment="1" applyProtection="1">
      <alignment horizontal="left" vertical="center" wrapText="1"/>
    </xf>
    <xf numFmtId="176" fontId="18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vertical="center"/>
    </xf>
    <xf numFmtId="180" fontId="38" fillId="0" borderId="1" xfId="0" applyNumberFormat="1" applyFont="1" applyFill="1" applyBorder="1" applyAlignment="1" applyProtection="1">
      <alignment horizontal="left" vertical="center"/>
      <protection locked="0"/>
    </xf>
    <xf numFmtId="180" fontId="18" fillId="0" borderId="1" xfId="0" applyNumberFormat="1" applyFont="1" applyFill="1" applyBorder="1" applyAlignment="1" applyProtection="1">
      <alignment horizontal="left" vertical="center"/>
      <protection locked="0"/>
    </xf>
    <xf numFmtId="0" fontId="18" fillId="0" borderId="1" xfId="0" applyFont="1" applyFill="1" applyBorder="1" applyAlignment="1"/>
    <xf numFmtId="0" fontId="40" fillId="0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vertical="center"/>
    </xf>
    <xf numFmtId="0" fontId="41" fillId="0" borderId="0" xfId="56" applyFont="1">
      <alignment vertical="center"/>
    </xf>
    <xf numFmtId="0" fontId="42" fillId="0" borderId="0" xfId="56" applyFont="1">
      <alignment vertical="center"/>
    </xf>
    <xf numFmtId="0" fontId="43" fillId="0" borderId="0" xfId="56" applyFont="1" applyAlignment="1">
      <alignment horizontal="center" vertical="center"/>
    </xf>
    <xf numFmtId="178" fontId="43" fillId="0" borderId="0" xfId="56" applyNumberFormat="1" applyFont="1" applyAlignment="1">
      <alignment horizontal="center" vertical="center"/>
    </xf>
    <xf numFmtId="0" fontId="43" fillId="0" borderId="0" xfId="56" applyFont="1" applyAlignment="1">
      <alignment horizontal="left" vertical="center"/>
    </xf>
    <xf numFmtId="0" fontId="43" fillId="0" borderId="0" xfId="56" applyFont="1" applyFill="1" applyAlignment="1">
      <alignment horizontal="left" vertical="center"/>
    </xf>
    <xf numFmtId="0" fontId="43" fillId="0" borderId="0" xfId="56" applyFont="1" applyFill="1" applyAlignment="1">
      <alignment horizontal="center" vertical="center"/>
    </xf>
    <xf numFmtId="0" fontId="44" fillId="0" borderId="0" xfId="56" applyFont="1">
      <alignment vertical="center"/>
    </xf>
    <xf numFmtId="178" fontId="24" fillId="0" borderId="0" xfId="56" applyNumberFormat="1" applyFont="1" applyAlignment="1">
      <alignment horizontal="center" vertical="center"/>
    </xf>
    <xf numFmtId="0" fontId="24" fillId="0" borderId="0" xfId="56" applyFont="1" applyAlignment="1">
      <alignment horizontal="left" vertical="center"/>
    </xf>
    <xf numFmtId="0" fontId="24" fillId="0" borderId="0" xfId="56" applyFont="1" applyFill="1" applyAlignment="1">
      <alignment horizontal="left" vertical="center"/>
    </xf>
    <xf numFmtId="0" fontId="18" fillId="0" borderId="4" xfId="56" applyFont="1" applyBorder="1" applyAlignment="1">
      <alignment horizontal="right" vertical="center"/>
    </xf>
    <xf numFmtId="0" fontId="18" fillId="0" borderId="4" xfId="56" applyFont="1" applyFill="1" applyBorder="1" applyAlignment="1">
      <alignment horizontal="right" vertical="center"/>
    </xf>
    <xf numFmtId="1" fontId="38" fillId="0" borderId="2" xfId="0" applyNumberFormat="1" applyFont="1" applyFill="1" applyBorder="1" applyAlignment="1">
      <alignment horizontal="center" vertical="center" wrapText="1"/>
    </xf>
    <xf numFmtId="178" fontId="38" fillId="0" borderId="7" xfId="56" applyNumberFormat="1" applyFont="1" applyFill="1" applyBorder="1" applyAlignment="1">
      <alignment horizontal="center" vertical="center" wrapText="1"/>
    </xf>
    <xf numFmtId="1" fontId="38" fillId="0" borderId="7" xfId="0" applyNumberFormat="1" applyFont="1" applyFill="1" applyBorder="1" applyAlignment="1">
      <alignment horizontal="center" vertical="center" wrapText="1"/>
    </xf>
    <xf numFmtId="0" fontId="38" fillId="0" borderId="1" xfId="50" applyFont="1" applyBorder="1" applyAlignment="1">
      <alignment horizontal="center" vertical="center" wrapText="1"/>
    </xf>
    <xf numFmtId="0" fontId="38" fillId="0" borderId="1" xfId="56" applyNumberFormat="1" applyFont="1" applyFill="1" applyBorder="1" applyAlignment="1">
      <alignment horizontal="center" vertical="center"/>
    </xf>
    <xf numFmtId="1" fontId="38" fillId="0" borderId="3" xfId="0" applyNumberFormat="1" applyFont="1" applyFill="1" applyBorder="1" applyAlignment="1">
      <alignment horizontal="center" vertical="center" wrapText="1"/>
    </xf>
    <xf numFmtId="178" fontId="18" fillId="0" borderId="1" xfId="56" applyNumberFormat="1" applyFont="1" applyFill="1" applyBorder="1" applyAlignment="1">
      <alignment horizontal="center" vertical="center" wrapText="1"/>
    </xf>
    <xf numFmtId="1" fontId="18" fillId="0" borderId="1" xfId="0" applyNumberFormat="1" applyFont="1" applyFill="1" applyBorder="1" applyAlignment="1">
      <alignment horizontal="center" vertical="center" wrapText="1"/>
    </xf>
    <xf numFmtId="49" fontId="32" fillId="0" borderId="14" xfId="57" applyNumberFormat="1" applyFont="1" applyBorder="1" applyAlignment="1">
      <alignment horizontal="center" vertical="center" wrapText="1"/>
    </xf>
    <xf numFmtId="49" fontId="32" fillId="0" borderId="1" xfId="57" applyNumberFormat="1" applyFont="1" applyBorder="1" applyAlignment="1">
      <alignment horizontal="center" vertical="center" wrapText="1"/>
    </xf>
    <xf numFmtId="0" fontId="18" fillId="0" borderId="1" xfId="56" applyNumberFormat="1" applyFont="1" applyFill="1" applyBorder="1" applyAlignment="1">
      <alignment horizontal="center" vertical="center"/>
    </xf>
    <xf numFmtId="176" fontId="33" fillId="0" borderId="15" xfId="56" applyNumberFormat="1" applyFont="1" applyFill="1" applyBorder="1" applyAlignment="1">
      <alignment horizontal="center" vertical="center"/>
    </xf>
    <xf numFmtId="179" fontId="33" fillId="0" borderId="15" xfId="56" applyNumberFormat="1" applyFont="1" applyFill="1" applyBorder="1" applyAlignment="1">
      <alignment horizontal="center" vertical="center"/>
    </xf>
    <xf numFmtId="0" fontId="32" fillId="0" borderId="1" xfId="56" applyNumberFormat="1" applyFont="1" applyFill="1" applyBorder="1">
      <alignment vertical="center"/>
    </xf>
    <xf numFmtId="0" fontId="32" fillId="0" borderId="1" xfId="56" applyNumberFormat="1" applyFont="1" applyFill="1" applyBorder="1" applyAlignment="1">
      <alignment vertical="center" wrapText="1"/>
    </xf>
    <xf numFmtId="179" fontId="38" fillId="0" borderId="1" xfId="56" applyNumberFormat="1" applyFont="1" applyBorder="1" applyAlignment="1">
      <alignment horizontal="left" vertical="center"/>
    </xf>
    <xf numFmtId="176" fontId="23" fillId="0" borderId="15" xfId="56" applyNumberFormat="1" applyFont="1" applyFill="1" applyBorder="1" applyAlignment="1">
      <alignment horizontal="center" vertical="center"/>
    </xf>
    <xf numFmtId="179" fontId="23" fillId="0" borderId="15" xfId="56" applyNumberFormat="1" applyFont="1" applyFill="1" applyBorder="1" applyAlignment="1">
      <alignment horizontal="center" vertical="center"/>
    </xf>
    <xf numFmtId="0" fontId="20" fillId="0" borderId="1" xfId="56" applyNumberFormat="1" applyFont="1" applyFill="1" applyBorder="1">
      <alignment vertical="center"/>
    </xf>
    <xf numFmtId="0" fontId="45" fillId="0" borderId="0" xfId="56" applyFont="1">
      <alignment vertical="center"/>
    </xf>
    <xf numFmtId="0" fontId="4" fillId="0" borderId="1" xfId="0" applyFont="1" applyBorder="1" applyAlignment="1">
      <alignment horizontal="left" vertical="center"/>
    </xf>
    <xf numFmtId="41" fontId="28" fillId="0" borderId="0" xfId="0" applyNumberFormat="1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46" fillId="0" borderId="0" xfId="56" applyFont="1" applyAlignment="1">
      <alignment horizontal="center" vertical="center"/>
    </xf>
    <xf numFmtId="41" fontId="47" fillId="0" borderId="0" xfId="56" applyNumberFormat="1" applyFont="1" applyAlignment="1">
      <alignment horizontal="left" vertical="center"/>
    </xf>
    <xf numFmtId="0" fontId="46" fillId="0" borderId="0" xfId="56" applyFont="1" applyAlignment="1">
      <alignment horizontal="left" vertical="center"/>
    </xf>
    <xf numFmtId="0" fontId="46" fillId="0" borderId="0" xfId="56" applyFont="1" applyFill="1" applyAlignment="1">
      <alignment horizontal="left" vertical="center"/>
    </xf>
    <xf numFmtId="0" fontId="46" fillId="0" borderId="0" xfId="56" applyFont="1" applyFill="1" applyAlignment="1">
      <alignment horizontal="center" vertical="center"/>
    </xf>
    <xf numFmtId="0" fontId="24" fillId="0" borderId="0" xfId="56" applyFont="1">
      <alignment vertical="center"/>
    </xf>
    <xf numFmtId="41" fontId="24" fillId="0" borderId="0" xfId="56" applyNumberFormat="1" applyFont="1" applyAlignment="1">
      <alignment horizontal="left" vertical="center"/>
    </xf>
    <xf numFmtId="0" fontId="24" fillId="0" borderId="4" xfId="56" applyFont="1" applyBorder="1" applyAlignment="1">
      <alignment horizontal="left" vertical="center"/>
    </xf>
    <xf numFmtId="1" fontId="44" fillId="0" borderId="2" xfId="0" applyNumberFormat="1" applyFont="1" applyFill="1" applyBorder="1" applyAlignment="1">
      <alignment horizontal="center" vertical="center" wrapText="1"/>
    </xf>
    <xf numFmtId="41" fontId="44" fillId="0" borderId="1" xfId="56" applyNumberFormat="1" applyFont="1" applyFill="1" applyBorder="1" applyAlignment="1">
      <alignment horizontal="left" vertical="center" wrapText="1"/>
    </xf>
    <xf numFmtId="1" fontId="44" fillId="0" borderId="1" xfId="0" applyNumberFormat="1" applyFont="1" applyFill="1" applyBorder="1" applyAlignment="1">
      <alignment horizontal="left" vertical="center" wrapText="1"/>
    </xf>
    <xf numFmtId="0" fontId="44" fillId="0" borderId="1" xfId="50" applyFont="1" applyBorder="1" applyAlignment="1">
      <alignment horizontal="left" vertical="center" wrapText="1"/>
    </xf>
    <xf numFmtId="178" fontId="41" fillId="0" borderId="0" xfId="56" applyNumberFormat="1" applyFont="1">
      <alignment vertical="center"/>
    </xf>
    <xf numFmtId="1" fontId="44" fillId="0" borderId="3" xfId="0" applyNumberFormat="1" applyFont="1" applyFill="1" applyBorder="1" applyAlignment="1">
      <alignment horizontal="center" vertical="center" wrapText="1"/>
    </xf>
    <xf numFmtId="41" fontId="24" fillId="0" borderId="1" xfId="56" applyNumberFormat="1" applyFont="1" applyFill="1" applyBorder="1" applyAlignment="1">
      <alignment horizontal="left" vertical="center" wrapText="1"/>
    </xf>
    <xf numFmtId="1" fontId="24" fillId="0" borderId="1" xfId="0" applyNumberFormat="1" applyFont="1" applyFill="1" applyBorder="1" applyAlignment="1">
      <alignment horizontal="left" vertical="center" wrapText="1"/>
    </xf>
    <xf numFmtId="49" fontId="24" fillId="0" borderId="1" xfId="57" applyNumberFormat="1" applyFont="1" applyBorder="1" applyAlignment="1">
      <alignment horizontal="left" vertical="center" wrapText="1"/>
    </xf>
    <xf numFmtId="178" fontId="42" fillId="0" borderId="0" xfId="56" applyNumberFormat="1" applyFont="1">
      <alignment vertical="center"/>
    </xf>
    <xf numFmtId="0" fontId="44" fillId="0" borderId="1" xfId="0" applyFont="1" applyFill="1" applyBorder="1" applyAlignment="1">
      <alignment vertical="center"/>
    </xf>
    <xf numFmtId="41" fontId="24" fillId="0" borderId="15" xfId="56" applyNumberFormat="1" applyFont="1" applyFill="1" applyBorder="1" applyAlignment="1">
      <alignment horizontal="center" vertical="center"/>
    </xf>
    <xf numFmtId="41" fontId="28" fillId="3" borderId="15" xfId="56" applyNumberFormat="1" applyFont="1" applyFill="1" applyBorder="1" applyAlignment="1">
      <alignment horizontal="left" vertical="center"/>
    </xf>
    <xf numFmtId="176" fontId="28" fillId="0" borderId="15" xfId="56" applyNumberFormat="1" applyFont="1" applyFill="1" applyBorder="1" applyAlignment="1">
      <alignment horizontal="left" vertical="center"/>
    </xf>
    <xf numFmtId="179" fontId="28" fillId="0" borderId="15" xfId="56" applyNumberFormat="1" applyFont="1" applyFill="1" applyBorder="1" applyAlignment="1">
      <alignment horizontal="left" vertical="center"/>
    </xf>
    <xf numFmtId="178" fontId="48" fillId="0" borderId="0" xfId="56" applyNumberFormat="1" applyFont="1" applyAlignment="1">
      <alignment horizontal="center" vertical="center"/>
    </xf>
    <xf numFmtId="41" fontId="24" fillId="0" borderId="1" xfId="56" applyNumberFormat="1" applyFont="1" applyFill="1" applyBorder="1" applyAlignment="1">
      <alignment horizontal="center" vertical="center"/>
    </xf>
    <xf numFmtId="41" fontId="28" fillId="0" borderId="15" xfId="56" applyNumberFormat="1" applyFont="1" applyFill="1" applyBorder="1" applyAlignment="1">
      <alignment horizontal="left" vertical="center"/>
    </xf>
    <xf numFmtId="178" fontId="31" fillId="0" borderId="1" xfId="56" applyNumberFormat="1" applyFont="1" applyBorder="1">
      <alignment vertical="center"/>
    </xf>
    <xf numFmtId="0" fontId="31" fillId="0" borderId="1" xfId="56" applyFont="1" applyBorder="1">
      <alignment vertical="center"/>
    </xf>
    <xf numFmtId="3" fontId="31" fillId="0" borderId="1" xfId="56" applyNumberFormat="1" applyFont="1" applyBorder="1" applyAlignment="1">
      <alignment horizontal="left" vertical="center"/>
    </xf>
    <xf numFmtId="41" fontId="24" fillId="0" borderId="1" xfId="56" applyNumberFormat="1" applyFont="1" applyFill="1" applyBorder="1" applyAlignment="1">
      <alignment horizontal="left" vertical="center"/>
    </xf>
    <xf numFmtId="178" fontId="31" fillId="0" borderId="7" xfId="56" applyNumberFormat="1" applyFont="1" applyBorder="1" applyAlignment="1">
      <alignment horizontal="center" vertical="center"/>
    </xf>
    <xf numFmtId="178" fontId="31" fillId="0" borderId="13" xfId="56" applyNumberFormat="1" applyFont="1" applyBorder="1" applyAlignment="1">
      <alignment horizontal="center" vertical="center"/>
    </xf>
    <xf numFmtId="178" fontId="31" fillId="0" borderId="14" xfId="56" applyNumberFormat="1" applyFont="1" applyBorder="1" applyAlignment="1">
      <alignment horizontal="center" vertical="center"/>
    </xf>
    <xf numFmtId="178" fontId="31" fillId="0" borderId="1" xfId="56" applyNumberFormat="1" applyFont="1" applyBorder="1" applyAlignment="1">
      <alignment horizontal="left" vertical="center"/>
    </xf>
    <xf numFmtId="178" fontId="31" fillId="0" borderId="0" xfId="56" applyNumberFormat="1" applyFont="1">
      <alignment vertical="center"/>
    </xf>
    <xf numFmtId="0" fontId="31" fillId="0" borderId="0" xfId="56" applyFont="1">
      <alignment vertical="center"/>
    </xf>
    <xf numFmtId="178" fontId="45" fillId="0" borderId="0" xfId="56" applyNumberFormat="1" applyFont="1">
      <alignment vertical="center"/>
    </xf>
    <xf numFmtId="176" fontId="28" fillId="0" borderId="1" xfId="56" applyNumberFormat="1" applyFont="1" applyFill="1" applyBorder="1" applyAlignment="1">
      <alignment horizontal="left" vertical="center"/>
    </xf>
    <xf numFmtId="41" fontId="28" fillId="0" borderId="1" xfId="56" applyNumberFormat="1" applyFont="1" applyFill="1" applyBorder="1" applyAlignment="1">
      <alignment horizontal="left" vertical="center"/>
    </xf>
    <xf numFmtId="179" fontId="44" fillId="0" borderId="1" xfId="56" applyNumberFormat="1" applyFont="1" applyBorder="1" applyAlignment="1">
      <alignment horizontal="center" vertical="center"/>
    </xf>
    <xf numFmtId="41" fontId="44" fillId="0" borderId="1" xfId="56" applyNumberFormat="1" applyFont="1" applyFill="1" applyBorder="1" applyAlignment="1">
      <alignment horizontal="center" vertical="center"/>
    </xf>
    <xf numFmtId="41" fontId="49" fillId="0" borderId="1" xfId="56" applyNumberFormat="1" applyFont="1" applyFill="1" applyBorder="1" applyAlignment="1">
      <alignment horizontal="left" vertical="center"/>
    </xf>
    <xf numFmtId="176" fontId="49" fillId="0" borderId="1" xfId="56" applyNumberFormat="1" applyFont="1" applyFill="1" applyBorder="1" applyAlignment="1">
      <alignment horizontal="left" vertical="center"/>
    </xf>
    <xf numFmtId="179" fontId="49" fillId="0" borderId="15" xfId="56" applyNumberFormat="1" applyFont="1" applyFill="1" applyBorder="1" applyAlignment="1">
      <alignment horizontal="left" vertical="center"/>
    </xf>
    <xf numFmtId="41" fontId="49" fillId="0" borderId="1" xfId="0" applyNumberFormat="1" applyFont="1" applyBorder="1" applyAlignment="1">
      <alignment horizontal="center" vertical="center"/>
    </xf>
    <xf numFmtId="41" fontId="49" fillId="0" borderId="1" xfId="0" applyNumberFormat="1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51" fillId="0" borderId="1" xfId="0" applyFont="1" applyBorder="1">
      <alignment vertical="center"/>
    </xf>
    <xf numFmtId="3" fontId="50" fillId="0" borderId="1" xfId="0" applyNumberFormat="1" applyFont="1" applyBorder="1" applyAlignment="1">
      <alignment horizontal="left" vertical="center"/>
    </xf>
    <xf numFmtId="0" fontId="0" fillId="0" borderId="1" xfId="0" applyBorder="1">
      <alignment vertical="center"/>
    </xf>
    <xf numFmtId="0" fontId="45" fillId="0" borderId="0" xfId="0" applyFont="1" applyFill="1" applyAlignment="1"/>
    <xf numFmtId="0" fontId="35" fillId="0" borderId="0" xfId="50" applyFont="1">
      <alignment vertical="center"/>
    </xf>
    <xf numFmtId="0" fontId="52" fillId="0" borderId="0" xfId="0" applyFont="1" applyAlignment="1">
      <alignment horizontal="center" vertical="center"/>
    </xf>
    <xf numFmtId="0" fontId="18" fillId="0" borderId="0" xfId="50" applyFont="1" applyAlignment="1">
      <alignment vertical="center"/>
    </xf>
    <xf numFmtId="0" fontId="24" fillId="0" borderId="0" xfId="50" applyFont="1" applyAlignment="1">
      <alignment vertical="center"/>
    </xf>
    <xf numFmtId="0" fontId="24" fillId="0" borderId="0" xfId="50" applyFont="1" applyFill="1" applyAlignment="1">
      <alignment vertical="center"/>
    </xf>
    <xf numFmtId="0" fontId="24" fillId="0" borderId="0" xfId="50" applyFont="1" applyFill="1" applyAlignment="1">
      <alignment horizontal="right" vertical="center"/>
    </xf>
    <xf numFmtId="0" fontId="38" fillId="0" borderId="1" xfId="50" applyFont="1" applyBorder="1" applyAlignment="1">
      <alignment horizontal="center" vertical="center"/>
    </xf>
    <xf numFmtId="0" fontId="38" fillId="2" borderId="1" xfId="50" applyFont="1" applyFill="1" applyBorder="1" applyAlignment="1">
      <alignment horizontal="center" vertical="center" wrapText="1"/>
    </xf>
    <xf numFmtId="0" fontId="38" fillId="0" borderId="1" xfId="50" applyFont="1" applyFill="1" applyBorder="1" applyAlignment="1">
      <alignment horizontal="center" vertical="center" wrapText="1"/>
    </xf>
    <xf numFmtId="0" fontId="44" fillId="0" borderId="7" xfId="55" applyFont="1" applyFill="1" applyBorder="1" applyAlignment="1">
      <alignment horizontal="center" vertical="center" wrapText="1"/>
    </xf>
    <xf numFmtId="0" fontId="44" fillId="0" borderId="14" xfId="55" applyFont="1" applyFill="1" applyBorder="1" applyAlignment="1">
      <alignment horizontal="center" vertical="center" wrapText="1"/>
    </xf>
    <xf numFmtId="0" fontId="45" fillId="0" borderId="0" xfId="50" applyFont="1">
      <alignment vertical="center"/>
    </xf>
    <xf numFmtId="176" fontId="24" fillId="0" borderId="1" xfId="57" applyNumberFormat="1" applyFont="1" applyFill="1" applyBorder="1" applyAlignment="1">
      <alignment horizontal="center" vertical="center"/>
    </xf>
    <xf numFmtId="49" fontId="24" fillId="0" borderId="1" xfId="57" applyNumberFormat="1" applyFont="1" applyFill="1" applyBorder="1" applyAlignment="1">
      <alignment horizontal="center" vertical="center" wrapText="1"/>
    </xf>
    <xf numFmtId="0" fontId="38" fillId="0" borderId="1" xfId="55" applyFont="1" applyBorder="1" applyAlignment="1">
      <alignment vertical="center"/>
    </xf>
    <xf numFmtId="176" fontId="33" fillId="2" borderId="1" xfId="50" applyNumberFormat="1" applyFont="1" applyFill="1" applyBorder="1" applyAlignment="1">
      <alignment horizontal="center" vertical="center"/>
    </xf>
    <xf numFmtId="176" fontId="33" fillId="0" borderId="1" xfId="50" applyNumberFormat="1" applyFont="1" applyFill="1" applyBorder="1" applyAlignment="1">
      <alignment horizontal="center" vertical="center"/>
    </xf>
    <xf numFmtId="179" fontId="33" fillId="0" borderId="1" xfId="50" applyNumberFormat="1" applyFont="1" applyFill="1" applyBorder="1" applyAlignment="1">
      <alignment horizontal="center" vertical="center"/>
    </xf>
    <xf numFmtId="0" fontId="32" fillId="0" borderId="1" xfId="50" applyFont="1" applyBorder="1">
      <alignment vertical="center"/>
    </xf>
    <xf numFmtId="0" fontId="31" fillId="0" borderId="0" xfId="50">
      <alignment vertical="center"/>
    </xf>
    <xf numFmtId="176" fontId="32" fillId="2" borderId="1" xfId="50" applyNumberFormat="1" applyFont="1" applyFill="1" applyBorder="1" applyAlignment="1">
      <alignment horizontal="center" vertical="center"/>
    </xf>
    <xf numFmtId="176" fontId="32" fillId="0" borderId="1" xfId="55" applyNumberFormat="1" applyFont="1" applyFill="1" applyBorder="1" applyAlignment="1">
      <alignment horizontal="center" vertical="center" wrapText="1"/>
    </xf>
    <xf numFmtId="0" fontId="32" fillId="0" borderId="1" xfId="50" applyFont="1" applyBorder="1" applyAlignment="1">
      <alignment horizontal="center" vertical="center" wrapText="1"/>
    </xf>
    <xf numFmtId="0" fontId="38" fillId="0" borderId="1" xfId="55" applyFont="1" applyBorder="1" applyAlignment="1">
      <alignment horizontal="left" vertical="center"/>
    </xf>
    <xf numFmtId="176" fontId="33" fillId="0" borderId="1" xfId="50" applyNumberFormat="1" applyFont="1" applyFill="1" applyBorder="1" applyAlignment="1">
      <alignment horizontal="center" vertical="center" wrapText="1"/>
    </xf>
    <xf numFmtId="176" fontId="23" fillId="2" borderId="1" xfId="50" applyNumberFormat="1" applyFont="1" applyFill="1" applyBorder="1" applyAlignment="1">
      <alignment horizontal="center" vertical="center"/>
    </xf>
    <xf numFmtId="176" fontId="23" fillId="0" borderId="1" xfId="50" applyNumberFormat="1" applyFont="1" applyFill="1" applyBorder="1" applyAlignment="1">
      <alignment horizontal="center" vertical="center"/>
    </xf>
    <xf numFmtId="179" fontId="23" fillId="0" borderId="1" xfId="50" applyNumberFormat="1" applyFont="1" applyFill="1" applyBorder="1" applyAlignment="1">
      <alignment horizontal="center" vertical="center"/>
    </xf>
    <xf numFmtId="0" fontId="20" fillId="0" borderId="1" xfId="50" applyFont="1" applyBorder="1" applyAlignment="1">
      <alignment horizontal="center" vertical="center" wrapText="1"/>
    </xf>
    <xf numFmtId="0" fontId="38" fillId="0" borderId="0" xfId="50" applyFont="1" applyAlignment="1">
      <alignment vertical="center"/>
    </xf>
    <xf numFmtId="176" fontId="32" fillId="0" borderId="1" xfId="55" applyNumberFormat="1" applyFont="1" applyBorder="1" applyAlignment="1">
      <alignment horizontal="center" vertical="center" wrapText="1"/>
    </xf>
    <xf numFmtId="176" fontId="32" fillId="0" borderId="1" xfId="50" applyNumberFormat="1" applyFont="1" applyFill="1" applyBorder="1" applyAlignment="1">
      <alignment horizontal="center" vertical="center"/>
    </xf>
    <xf numFmtId="176" fontId="32" fillId="0" borderId="1" xfId="50" applyNumberFormat="1" applyFont="1" applyFill="1" applyBorder="1" applyAlignment="1">
      <alignment horizontal="center" vertical="center" wrapText="1"/>
    </xf>
    <xf numFmtId="176" fontId="53" fillId="0" borderId="1" xfId="50" applyNumberFormat="1" applyFont="1" applyFill="1" applyBorder="1" applyAlignment="1">
      <alignment horizontal="center" vertical="center" wrapText="1"/>
    </xf>
    <xf numFmtId="176" fontId="23" fillId="0" borderId="1" xfId="50" applyNumberFormat="1" applyFont="1" applyFill="1" applyBorder="1" applyAlignment="1">
      <alignment horizontal="center" vertical="center" wrapText="1"/>
    </xf>
    <xf numFmtId="0" fontId="54" fillId="0" borderId="0" xfId="0" applyFont="1">
      <alignment vertical="center"/>
    </xf>
    <xf numFmtId="0" fontId="55" fillId="0" borderId="0" xfId="0" applyFont="1">
      <alignment vertical="center"/>
    </xf>
    <xf numFmtId="0" fontId="40" fillId="0" borderId="0" xfId="0" applyFont="1">
      <alignment vertical="center"/>
    </xf>
    <xf numFmtId="0" fontId="40" fillId="0" borderId="0" xfId="0" applyFont="1" applyAlignment="1">
      <alignment horizontal="center" vertical="center"/>
    </xf>
    <xf numFmtId="0" fontId="56" fillId="0" borderId="1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57" fillId="0" borderId="1" xfId="0" applyFont="1" applyFill="1" applyBorder="1" applyAlignment="1">
      <alignment horizontal="center" vertical="center"/>
    </xf>
    <xf numFmtId="0" fontId="50" fillId="0" borderId="0" xfId="0" applyFont="1">
      <alignment vertical="center"/>
    </xf>
    <xf numFmtId="176" fontId="52" fillId="0" borderId="0" xfId="0" applyNumberFormat="1" applyFont="1" applyAlignment="1">
      <alignment horizontal="center" vertical="center"/>
    </xf>
    <xf numFmtId="176" fontId="40" fillId="0" borderId="0" xfId="0" applyNumberFormat="1" applyFont="1" applyAlignment="1">
      <alignment horizontal="right" vertical="center"/>
    </xf>
    <xf numFmtId="0" fontId="49" fillId="0" borderId="1" xfId="0" applyFont="1" applyBorder="1" applyAlignment="1">
      <alignment horizontal="center" vertical="center"/>
    </xf>
    <xf numFmtId="176" fontId="49" fillId="0" borderId="1" xfId="0" applyNumberFormat="1" applyFont="1" applyBorder="1" applyAlignment="1">
      <alignment horizontal="center" vertical="center"/>
    </xf>
    <xf numFmtId="0" fontId="49" fillId="0" borderId="1" xfId="0" applyFont="1" applyBorder="1">
      <alignment vertical="center"/>
    </xf>
    <xf numFmtId="0" fontId="28" fillId="0" borderId="1" xfId="0" applyFont="1" applyBorder="1">
      <alignment vertical="center"/>
    </xf>
    <xf numFmtId="176" fontId="28" fillId="0" borderId="1" xfId="0" applyNumberFormat="1" applyFont="1" applyBorder="1" applyAlignment="1">
      <alignment horizontal="center" vertical="center"/>
    </xf>
    <xf numFmtId="0" fontId="18" fillId="0" borderId="0" xfId="56" applyFont="1">
      <alignment vertical="center"/>
    </xf>
    <xf numFmtId="0" fontId="18" fillId="0" borderId="0" xfId="0" applyFont="1" applyFill="1" applyAlignment="1"/>
    <xf numFmtId="176" fontId="20" fillId="0" borderId="5" xfId="0" applyNumberFormat="1" applyFont="1" applyFill="1" applyBorder="1" applyAlignment="1">
      <alignment horizontal="center" vertical="center" wrapText="1"/>
    </xf>
    <xf numFmtId="0" fontId="38" fillId="0" borderId="1" xfId="57" applyFont="1" applyFill="1" applyBorder="1" applyAlignment="1">
      <alignment horizontal="center" vertical="center" wrapText="1"/>
    </xf>
    <xf numFmtId="0" fontId="38" fillId="0" borderId="1" xfId="57" applyFont="1" applyFill="1" applyBorder="1" applyAlignment="1">
      <alignment wrapText="1"/>
    </xf>
    <xf numFmtId="176" fontId="20" fillId="0" borderId="15" xfId="0" applyNumberFormat="1" applyFont="1" applyFill="1" applyBorder="1" applyAlignment="1">
      <alignment horizontal="center" vertical="center" wrapText="1"/>
    </xf>
    <xf numFmtId="49" fontId="38" fillId="0" borderId="1" xfId="57" applyNumberFormat="1" applyFont="1" applyFill="1" applyBorder="1" applyAlignment="1">
      <alignment horizontal="center" vertical="center" wrapText="1"/>
    </xf>
    <xf numFmtId="179" fontId="38" fillId="0" borderId="1" xfId="57" applyNumberFormat="1" applyFont="1" applyFill="1" applyBorder="1" applyAlignment="1">
      <alignment horizontal="center" vertical="center" wrapText="1"/>
    </xf>
    <xf numFmtId="176" fontId="32" fillId="0" borderId="1" xfId="53" applyNumberFormat="1" applyFont="1" applyFill="1" applyBorder="1" applyAlignment="1">
      <alignment horizontal="center" vertical="center" wrapText="1"/>
    </xf>
    <xf numFmtId="176" fontId="32" fillId="0" borderId="1" xfId="56" applyNumberFormat="1" applyFont="1" applyFill="1" applyBorder="1" applyAlignment="1">
      <alignment horizontal="center" vertical="center"/>
    </xf>
    <xf numFmtId="179" fontId="33" fillId="0" borderId="1" xfId="56" applyNumberFormat="1" applyFont="1" applyFill="1" applyBorder="1" applyAlignment="1">
      <alignment horizontal="center" vertical="center"/>
    </xf>
    <xf numFmtId="176" fontId="33" fillId="0" borderId="1" xfId="56" applyNumberFormat="1" applyFont="1" applyFill="1" applyBorder="1" applyAlignment="1">
      <alignment horizontal="center" vertical="center"/>
    </xf>
    <xf numFmtId="179" fontId="32" fillId="0" borderId="1" xfId="56" applyNumberFormat="1" applyFont="1" applyBorder="1" applyAlignment="1">
      <alignment vertical="center"/>
    </xf>
    <xf numFmtId="0" fontId="32" fillId="0" borderId="1" xfId="56" applyFont="1" applyBorder="1">
      <alignment vertical="center"/>
    </xf>
    <xf numFmtId="0" fontId="32" fillId="0" borderId="1" xfId="56" applyFont="1" applyBorder="1" applyAlignment="1">
      <alignment horizontal="center" vertical="center"/>
    </xf>
    <xf numFmtId="176" fontId="32" fillId="0" borderId="1" xfId="0" applyNumberFormat="1" applyFont="1" applyFill="1" applyBorder="1" applyAlignment="1">
      <alignment horizontal="center" vertical="center" wrapText="1"/>
    </xf>
    <xf numFmtId="176" fontId="32" fillId="0" borderId="0" xfId="56" applyNumberFormat="1" applyFont="1" applyAlignment="1">
      <alignment horizontal="center" vertical="center" wrapText="1"/>
    </xf>
    <xf numFmtId="176" fontId="33" fillId="0" borderId="3" xfId="56" applyNumberFormat="1" applyFont="1" applyFill="1" applyBorder="1" applyAlignment="1">
      <alignment horizontal="center" vertical="center"/>
    </xf>
    <xf numFmtId="0" fontId="18" fillId="0" borderId="1" xfId="51" applyFont="1" applyFill="1" applyBorder="1" applyAlignment="1">
      <alignment vertical="center"/>
    </xf>
    <xf numFmtId="0" fontId="24" fillId="0" borderId="1" xfId="56" applyFont="1" applyBorder="1">
      <alignment vertical="center"/>
    </xf>
    <xf numFmtId="0" fontId="31" fillId="0" borderId="0" xfId="56">
      <alignment vertical="center"/>
    </xf>
    <xf numFmtId="176" fontId="20" fillId="0" borderId="1" xfId="0" applyNumberFormat="1" applyFont="1" applyFill="1" applyBorder="1" applyAlignment="1">
      <alignment horizontal="center" vertical="center" wrapText="1"/>
    </xf>
    <xf numFmtId="179" fontId="23" fillId="0" borderId="1" xfId="56" applyNumberFormat="1" applyFont="1" applyFill="1" applyBorder="1" applyAlignment="1">
      <alignment horizontal="center" vertical="center"/>
    </xf>
    <xf numFmtId="176" fontId="23" fillId="0" borderId="1" xfId="56" applyNumberFormat="1" applyFont="1" applyFill="1" applyBorder="1" applyAlignment="1">
      <alignment horizontal="center" vertical="center"/>
    </xf>
    <xf numFmtId="0" fontId="44" fillId="0" borderId="1" xfId="56" applyFont="1" applyFill="1" applyBorder="1">
      <alignment vertical="center"/>
    </xf>
    <xf numFmtId="0" fontId="45" fillId="0" borderId="0" xfId="56" applyFont="1" applyFill="1">
      <alignment vertical="center"/>
    </xf>
    <xf numFmtId="0" fontId="45" fillId="0" borderId="0" xfId="55" applyFont="1" applyAlignment="1"/>
    <xf numFmtId="0" fontId="42" fillId="0" borderId="0" xfId="55" applyFont="1" applyAlignment="1">
      <alignment horizontal="center" vertical="center" wrapText="1"/>
    </xf>
    <xf numFmtId="0" fontId="31" fillId="0" borderId="0" xfId="55" applyAlignment="1"/>
    <xf numFmtId="176" fontId="43" fillId="0" borderId="0" xfId="55" applyNumberFormat="1" applyFont="1" applyAlignment="1">
      <alignment horizontal="center" vertical="center"/>
    </xf>
    <xf numFmtId="176" fontId="43" fillId="0" borderId="0" xfId="55" applyNumberFormat="1" applyFont="1" applyFill="1" applyAlignment="1">
      <alignment horizontal="center" vertical="center"/>
    </xf>
    <xf numFmtId="176" fontId="18" fillId="0" borderId="0" xfId="55" applyNumberFormat="1" applyFont="1" applyAlignment="1">
      <alignment horizontal="left"/>
    </xf>
    <xf numFmtId="176" fontId="18" fillId="0" borderId="0" xfId="55" applyNumberFormat="1" applyFont="1" applyFill="1" applyAlignment="1">
      <alignment horizontal="center"/>
    </xf>
    <xf numFmtId="176" fontId="18" fillId="0" borderId="0" xfId="55" applyNumberFormat="1" applyFont="1" applyAlignment="1">
      <alignment horizontal="center"/>
    </xf>
    <xf numFmtId="0" fontId="38" fillId="0" borderId="2" xfId="55" applyFont="1" applyBorder="1" applyAlignment="1">
      <alignment horizontal="center" vertical="center" wrapText="1"/>
    </xf>
    <xf numFmtId="176" fontId="38" fillId="0" borderId="2" xfId="55" applyNumberFormat="1" applyFont="1" applyFill="1" applyBorder="1" applyAlignment="1">
      <alignment horizontal="center" vertical="center" wrapText="1"/>
    </xf>
    <xf numFmtId="0" fontId="38" fillId="0" borderId="2" xfId="55" applyFont="1" applyFill="1" applyBorder="1" applyAlignment="1">
      <alignment horizontal="center" vertical="center" wrapText="1"/>
    </xf>
    <xf numFmtId="182" fontId="38" fillId="0" borderId="2" xfId="55" applyNumberFormat="1" applyFont="1" applyFill="1" applyBorder="1" applyAlignment="1">
      <alignment horizontal="center" vertical="center" wrapText="1"/>
    </xf>
    <xf numFmtId="182" fontId="38" fillId="0" borderId="2" xfId="55" applyNumberFormat="1" applyFont="1" applyBorder="1" applyAlignment="1">
      <alignment horizontal="center" vertical="center" wrapText="1"/>
    </xf>
    <xf numFmtId="0" fontId="41" fillId="0" borderId="0" xfId="55" applyFont="1" applyAlignment="1"/>
    <xf numFmtId="0" fontId="38" fillId="0" borderId="3" xfId="55" applyFont="1" applyBorder="1" applyAlignment="1">
      <alignment horizontal="center" vertical="center" wrapText="1"/>
    </xf>
    <xf numFmtId="176" fontId="38" fillId="0" borderId="3" xfId="55" applyNumberFormat="1" applyFont="1" applyFill="1" applyBorder="1" applyAlignment="1">
      <alignment horizontal="center" vertical="center" wrapText="1"/>
    </xf>
    <xf numFmtId="0" fontId="38" fillId="0" borderId="3" xfId="55" applyFont="1" applyFill="1" applyBorder="1" applyAlignment="1">
      <alignment horizontal="center" vertical="center" wrapText="1"/>
    </xf>
    <xf numFmtId="176" fontId="38" fillId="0" borderId="1" xfId="57" applyNumberFormat="1" applyFont="1" applyFill="1" applyBorder="1" applyAlignment="1">
      <alignment horizontal="center" vertical="center"/>
    </xf>
    <xf numFmtId="179" fontId="38" fillId="0" borderId="1" xfId="57" applyNumberFormat="1" applyFont="1" applyFill="1" applyBorder="1" applyAlignment="1">
      <alignment horizontal="center" vertical="center"/>
    </xf>
    <xf numFmtId="182" fontId="38" fillId="0" borderId="3" xfId="55" applyNumberFormat="1" applyFont="1" applyFill="1" applyBorder="1" applyAlignment="1">
      <alignment horizontal="center" vertical="center" wrapText="1"/>
    </xf>
    <xf numFmtId="176" fontId="38" fillId="0" borderId="1" xfId="57" applyNumberFormat="1" applyFont="1" applyFill="1" applyBorder="1" applyAlignment="1">
      <alignment horizontal="center" vertical="center" wrapText="1"/>
    </xf>
    <xf numFmtId="182" fontId="38" fillId="0" borderId="3" xfId="55" applyNumberFormat="1" applyFont="1" applyBorder="1" applyAlignment="1">
      <alignment horizontal="center" vertical="center" wrapText="1"/>
    </xf>
    <xf numFmtId="0" fontId="38" fillId="0" borderId="3" xfId="55" applyFont="1" applyBorder="1" applyAlignment="1">
      <alignment vertical="center"/>
    </xf>
    <xf numFmtId="179" fontId="33" fillId="0" borderId="1" xfId="55" applyNumberFormat="1" applyFont="1" applyFill="1" applyBorder="1" applyAlignment="1">
      <alignment horizontal="center" vertical="center"/>
    </xf>
    <xf numFmtId="179" fontId="32" fillId="0" borderId="1" xfId="55" applyNumberFormat="1" applyFont="1" applyBorder="1" applyAlignment="1">
      <alignment horizontal="center" vertical="center"/>
    </xf>
    <xf numFmtId="179" fontId="32" fillId="0" borderId="1" xfId="55" applyNumberFormat="1" applyFont="1" applyFill="1" applyBorder="1" applyAlignment="1">
      <alignment horizontal="center" vertical="center"/>
    </xf>
    <xf numFmtId="0" fontId="42" fillId="0" borderId="0" xfId="55" applyFont="1" applyAlignment="1"/>
    <xf numFmtId="0" fontId="38" fillId="0" borderId="1" xfId="50" applyFont="1" applyBorder="1" applyAlignment="1">
      <alignment vertical="center"/>
    </xf>
    <xf numFmtId="0" fontId="38" fillId="0" borderId="1" xfId="55" applyNumberFormat="1" applyFont="1" applyBorder="1" applyAlignment="1">
      <alignment horizontal="left" vertical="center" shrinkToFit="1"/>
    </xf>
    <xf numFmtId="176" fontId="33" fillId="2" borderId="1" xfId="50" applyNumberFormat="1" applyFont="1" applyFill="1" applyBorder="1" applyAlignment="1">
      <alignment horizontal="center" vertical="center" wrapText="1"/>
    </xf>
    <xf numFmtId="176" fontId="33" fillId="4" borderId="1" xfId="5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3" fillId="0" borderId="0" xfId="0" applyFont="1" applyFill="1" applyAlignment="1">
      <alignment horizontal="center" vertical="center"/>
    </xf>
    <xf numFmtId="0" fontId="58" fillId="0" borderId="1" xfId="0" applyFont="1" applyFill="1" applyBorder="1" applyAlignment="1">
      <alignment horizontal="center" vertical="center"/>
    </xf>
    <xf numFmtId="0" fontId="2" fillId="0" borderId="1" xfId="56" applyFont="1" applyFill="1" applyBorder="1" applyAlignment="1">
      <alignment vertical="center"/>
    </xf>
    <xf numFmtId="0" fontId="59" fillId="0" borderId="0" xfId="54" applyFont="1" applyAlignment="1">
      <alignment horizontal="center" vertical="center" wrapText="1"/>
    </xf>
    <xf numFmtId="0" fontId="60" fillId="0" borderId="0" xfId="54" applyFont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支出" xfId="49"/>
    <cellStyle name="常规_2008年县级收入任务" xfId="50"/>
    <cellStyle name="常规 12" xfId="51"/>
    <cellStyle name="常规_收入_1" xfId="52"/>
    <cellStyle name="常规 2 2" xfId="53"/>
    <cellStyle name="常规 5" xfId="54"/>
    <cellStyle name="常规 2" xfId="55"/>
    <cellStyle name="常规_报人大预算表（支出）" xfId="56"/>
    <cellStyle name="3232" xfId="57"/>
    <cellStyle name="常规 3" xfId="58"/>
    <cellStyle name="常规 2 7" xfId="59"/>
    <cellStyle name="Normal" xfId="60"/>
  </cellStyles>
  <tableStyles count="0" defaultTableStyle="TableStyleMedium2" defaultPivotStyle="PivotStyleLight16"/>
  <colors>
    <mruColors>
      <color rgb="00FF0000"/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3" Type="http://schemas.openxmlformats.org/officeDocument/2006/relationships/styles" Target="styles.xml"/><Relationship Id="rId52" Type="http://schemas.openxmlformats.org/officeDocument/2006/relationships/sharedStrings" Target="sharedStrings.xml"/><Relationship Id="rId51" Type="http://schemas.openxmlformats.org/officeDocument/2006/relationships/theme" Target="theme/theme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11</xdr:col>
      <xdr:colOff>95250</xdr:colOff>
      <xdr:row>8</xdr:row>
      <xdr:rowOff>304800</xdr:rowOff>
    </xdr:from>
    <xdr:ext cx="309880" cy="280035"/>
    <xdr:sp>
      <xdr:nvSpPr>
        <xdr:cNvPr id="2" name="文本框 1"/>
        <xdr:cNvSpPr txBox="1"/>
      </xdr:nvSpPr>
      <xdr:spPr>
        <a:xfrm>
          <a:off x="13368020" y="4848225"/>
          <a:ext cx="309880" cy="2800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"/>
  <sheetViews>
    <sheetView workbookViewId="0">
      <selection activeCell="P1" sqref="P1"/>
    </sheetView>
  </sheetViews>
  <sheetFormatPr defaultColWidth="9" defaultRowHeight="13.5"/>
  <cols>
    <col min="9" max="9" width="59.1083333333333" customWidth="1"/>
  </cols>
  <sheetData>
    <row r="1" ht="409" customHeight="1" spans="1:9">
      <c r="A1" s="473" t="s">
        <v>0</v>
      </c>
      <c r="B1" s="474"/>
      <c r="C1" s="474"/>
      <c r="D1" s="474"/>
      <c r="E1" s="474"/>
      <c r="F1" s="474"/>
      <c r="G1" s="474"/>
      <c r="H1" s="474"/>
      <c r="I1" s="474"/>
    </row>
  </sheetData>
  <mergeCells count="1">
    <mergeCell ref="A1:I1"/>
  </mergeCells>
  <pageMargins left="0.751388888888889" right="0.161111111111111" top="1" bottom="1" header="0.5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E26"/>
  <sheetViews>
    <sheetView workbookViewId="0">
      <selection activeCell="D29" sqref="D29"/>
    </sheetView>
  </sheetViews>
  <sheetFormatPr defaultColWidth="9" defaultRowHeight="13.5"/>
  <cols>
    <col min="1" max="1" width="36.75" style="21" customWidth="1"/>
    <col min="2" max="2" width="20.1333333333333" style="78" customWidth="1"/>
    <col min="3" max="3" width="18.3333333333333" customWidth="1"/>
    <col min="4" max="4" width="18.3833333333333" customWidth="1"/>
    <col min="5" max="5" width="19.225" customWidth="1"/>
    <col min="6" max="6" width="18.5583333333333" customWidth="1"/>
  </cols>
  <sheetData>
    <row r="1" ht="51" customHeight="1" spans="1:6">
      <c r="A1" s="277" t="s">
        <v>22</v>
      </c>
      <c r="B1" s="278"/>
      <c r="C1" s="279"/>
      <c r="D1" s="280"/>
      <c r="E1" s="279"/>
      <c r="F1" s="281"/>
    </row>
    <row r="2" ht="14.25" spans="1:6">
      <c r="A2" s="282" t="s">
        <v>213</v>
      </c>
      <c r="B2" s="283"/>
      <c r="C2" s="284"/>
      <c r="D2" s="285"/>
      <c r="E2" s="286" t="s">
        <v>102</v>
      </c>
      <c r="F2" s="287"/>
    </row>
    <row r="3" s="275" customFormat="1" ht="22" customHeight="1" spans="1:6">
      <c r="A3" s="288" t="s">
        <v>126</v>
      </c>
      <c r="B3" s="289" t="s">
        <v>211</v>
      </c>
      <c r="C3" s="290" t="s">
        <v>214</v>
      </c>
      <c r="D3" s="291" t="s">
        <v>215</v>
      </c>
      <c r="E3" s="291"/>
      <c r="F3" s="292" t="s">
        <v>131</v>
      </c>
    </row>
    <row r="4" s="276" customFormat="1" ht="19" customHeight="1" spans="1:6">
      <c r="A4" s="293"/>
      <c r="B4" s="294"/>
      <c r="C4" s="295"/>
      <c r="D4" s="296" t="s">
        <v>110</v>
      </c>
      <c r="E4" s="297" t="s">
        <v>112</v>
      </c>
      <c r="F4" s="298"/>
    </row>
    <row r="5" s="276" customFormat="1" ht="18" customHeight="1" spans="1:6">
      <c r="A5" s="274" t="s">
        <v>132</v>
      </c>
      <c r="B5" s="299">
        <v>27619</v>
      </c>
      <c r="C5" s="299">
        <v>24343</v>
      </c>
      <c r="D5" s="299">
        <f>B5-C5</f>
        <v>3276</v>
      </c>
      <c r="E5" s="300">
        <f t="shared" ref="E5:E26" si="0">D5/C5</f>
        <v>0.134576675019513</v>
      </c>
      <c r="F5" s="301"/>
    </row>
    <row r="6" s="276" customFormat="1" ht="18" customHeight="1" spans="1:6">
      <c r="A6" s="274" t="s">
        <v>133</v>
      </c>
      <c r="B6" s="299">
        <v>8783.4484</v>
      </c>
      <c r="C6" s="299">
        <v>8186</v>
      </c>
      <c r="D6" s="299">
        <f t="shared" ref="D6:D26" si="1">B6-C6</f>
        <v>597.448399999999</v>
      </c>
      <c r="E6" s="300">
        <f t="shared" si="0"/>
        <v>0.0729841680918641</v>
      </c>
      <c r="F6" s="301"/>
    </row>
    <row r="7" s="276" customFormat="1" ht="18" customHeight="1" spans="1:6">
      <c r="A7" s="274" t="s">
        <v>134</v>
      </c>
      <c r="B7" s="299">
        <v>65108</v>
      </c>
      <c r="C7" s="299">
        <v>64309</v>
      </c>
      <c r="D7" s="299">
        <f t="shared" si="1"/>
        <v>799</v>
      </c>
      <c r="E7" s="300">
        <f t="shared" si="0"/>
        <v>0.0124243884992769</v>
      </c>
      <c r="F7" s="301"/>
    </row>
    <row r="8" s="276" customFormat="1" ht="18" customHeight="1" spans="1:6">
      <c r="A8" s="274" t="s">
        <v>135</v>
      </c>
      <c r="B8" s="299">
        <v>3460</v>
      </c>
      <c r="C8" s="299">
        <v>3431</v>
      </c>
      <c r="D8" s="299">
        <f t="shared" si="1"/>
        <v>29</v>
      </c>
      <c r="E8" s="300">
        <f t="shared" si="0"/>
        <v>0.00845234625473623</v>
      </c>
      <c r="F8" s="301"/>
    </row>
    <row r="9" s="276" customFormat="1" ht="18" customHeight="1" spans="1:6">
      <c r="A9" s="274" t="s">
        <v>136</v>
      </c>
      <c r="B9" s="299">
        <v>2030</v>
      </c>
      <c r="C9" s="299">
        <v>2102</v>
      </c>
      <c r="D9" s="299">
        <f t="shared" si="1"/>
        <v>-72</v>
      </c>
      <c r="E9" s="300">
        <f t="shared" si="0"/>
        <v>-0.0342530922930542</v>
      </c>
      <c r="F9" s="301"/>
    </row>
    <row r="10" s="276" customFormat="1" ht="18" customHeight="1" spans="1:6">
      <c r="A10" s="274" t="s">
        <v>137</v>
      </c>
      <c r="B10" s="299">
        <v>79983.6994</v>
      </c>
      <c r="C10" s="299">
        <v>78075</v>
      </c>
      <c r="D10" s="299">
        <f t="shared" si="1"/>
        <v>1908.6994</v>
      </c>
      <c r="E10" s="300">
        <f t="shared" si="0"/>
        <v>0.0244469983989753</v>
      </c>
      <c r="F10" s="301"/>
    </row>
    <row r="11" s="276" customFormat="1" ht="18" customHeight="1" spans="1:6">
      <c r="A11" s="274" t="s">
        <v>138</v>
      </c>
      <c r="B11" s="299">
        <v>20023.372584</v>
      </c>
      <c r="C11" s="299">
        <v>20078</v>
      </c>
      <c r="D11" s="299">
        <f t="shared" si="1"/>
        <v>-54.6274159999994</v>
      </c>
      <c r="E11" s="300">
        <f t="shared" si="0"/>
        <v>-0.00272075983663708</v>
      </c>
      <c r="F11" s="301"/>
    </row>
    <row r="12" s="276" customFormat="1" ht="18" customHeight="1" spans="1:6">
      <c r="A12" s="274" t="s">
        <v>139</v>
      </c>
      <c r="B12" s="299">
        <v>6164.4051</v>
      </c>
      <c r="C12" s="299">
        <v>5994</v>
      </c>
      <c r="D12" s="299">
        <f t="shared" si="1"/>
        <v>170.4051</v>
      </c>
      <c r="E12" s="300">
        <f t="shared" si="0"/>
        <v>0.0284292792792793</v>
      </c>
      <c r="F12" s="301"/>
    </row>
    <row r="13" s="276" customFormat="1" ht="18" customHeight="1" spans="1:6">
      <c r="A13" s="274" t="s">
        <v>140</v>
      </c>
      <c r="B13" s="299">
        <v>3925.2576</v>
      </c>
      <c r="C13" s="299">
        <v>3545</v>
      </c>
      <c r="D13" s="299">
        <f t="shared" si="1"/>
        <v>380.2576</v>
      </c>
      <c r="E13" s="300">
        <f t="shared" si="0"/>
        <v>0.107265895627645</v>
      </c>
      <c r="F13" s="301"/>
    </row>
    <row r="14" s="276" customFormat="1" ht="18" customHeight="1" spans="1:6">
      <c r="A14" s="274" t="s">
        <v>141</v>
      </c>
      <c r="B14" s="299">
        <v>35155</v>
      </c>
      <c r="C14" s="299">
        <v>40674</v>
      </c>
      <c r="D14" s="299">
        <f t="shared" si="1"/>
        <v>-5519</v>
      </c>
      <c r="E14" s="300">
        <f t="shared" si="0"/>
        <v>-0.135688646309682</v>
      </c>
      <c r="F14" s="301"/>
    </row>
    <row r="15" s="276" customFormat="1" ht="18" customHeight="1" spans="1:6">
      <c r="A15" s="274" t="s">
        <v>142</v>
      </c>
      <c r="B15" s="299">
        <v>2503</v>
      </c>
      <c r="C15" s="299">
        <v>2600</v>
      </c>
      <c r="D15" s="299">
        <f t="shared" si="1"/>
        <v>-97</v>
      </c>
      <c r="E15" s="300">
        <f t="shared" si="0"/>
        <v>-0.0373076923076923</v>
      </c>
      <c r="F15" s="301"/>
    </row>
    <row r="16" s="276" customFormat="1" ht="18" customHeight="1" spans="1:6">
      <c r="A16" s="274" t="s">
        <v>143</v>
      </c>
      <c r="B16" s="299">
        <v>500</v>
      </c>
      <c r="C16" s="299">
        <v>500</v>
      </c>
      <c r="D16" s="299">
        <f t="shared" si="1"/>
        <v>0</v>
      </c>
      <c r="E16" s="300">
        <f t="shared" si="0"/>
        <v>0</v>
      </c>
      <c r="F16" s="301"/>
    </row>
    <row r="17" s="276" customFormat="1" ht="18" customHeight="1" spans="1:213">
      <c r="A17" s="274" t="s">
        <v>144</v>
      </c>
      <c r="B17" s="299">
        <v>207.8323</v>
      </c>
      <c r="C17" s="299">
        <v>194</v>
      </c>
      <c r="D17" s="299">
        <f t="shared" si="1"/>
        <v>13.8323</v>
      </c>
      <c r="E17" s="300">
        <f t="shared" si="0"/>
        <v>0.0713005154639175</v>
      </c>
      <c r="F17" s="301"/>
    </row>
    <row r="18" s="276" customFormat="1" ht="18" customHeight="1" spans="1:213">
      <c r="A18" s="274" t="s">
        <v>216</v>
      </c>
      <c r="B18" s="299">
        <v>1497</v>
      </c>
      <c r="C18" s="299">
        <v>1374</v>
      </c>
      <c r="D18" s="299">
        <f t="shared" si="1"/>
        <v>123</v>
      </c>
      <c r="E18" s="300">
        <f t="shared" si="0"/>
        <v>0.0895196506550218</v>
      </c>
      <c r="F18" s="301"/>
    </row>
    <row r="19" s="276" customFormat="1" ht="18" customHeight="1" spans="1:213">
      <c r="A19" s="274" t="s">
        <v>217</v>
      </c>
      <c r="B19" s="299">
        <v>5859.7463</v>
      </c>
      <c r="C19" s="299">
        <v>5165</v>
      </c>
      <c r="D19" s="299">
        <f t="shared" si="1"/>
        <v>694.7463</v>
      </c>
      <c r="E19" s="300">
        <f t="shared" si="0"/>
        <v>0.134510416263311</v>
      </c>
      <c r="F19" s="301"/>
    </row>
    <row r="20" s="276" customFormat="1" ht="18" customHeight="1" spans="1:213">
      <c r="A20" s="274" t="s">
        <v>218</v>
      </c>
      <c r="B20" s="299">
        <v>361</v>
      </c>
      <c r="C20" s="299">
        <v>522</v>
      </c>
      <c r="D20" s="299">
        <f t="shared" si="1"/>
        <v>-161</v>
      </c>
      <c r="E20" s="300">
        <f t="shared" si="0"/>
        <v>-0.308429118773946</v>
      </c>
      <c r="F20" s="301"/>
    </row>
    <row r="21" s="276" customFormat="1" ht="18" customHeight="1" spans="1:213">
      <c r="A21" s="274" t="s">
        <v>219</v>
      </c>
      <c r="B21" s="299">
        <v>2084</v>
      </c>
      <c r="C21" s="299">
        <v>2036</v>
      </c>
      <c r="D21" s="299">
        <f t="shared" si="1"/>
        <v>48</v>
      </c>
      <c r="E21" s="300">
        <f t="shared" si="0"/>
        <v>0.0235756385068762</v>
      </c>
      <c r="F21" s="301"/>
    </row>
    <row r="22" s="276" customFormat="1" ht="18" customHeight="1" spans="1:213">
      <c r="A22" s="274" t="s">
        <v>220</v>
      </c>
      <c r="B22" s="299">
        <v>1000</v>
      </c>
      <c r="C22" s="299">
        <v>1000</v>
      </c>
      <c r="D22" s="299">
        <f t="shared" si="1"/>
        <v>0</v>
      </c>
      <c r="E22" s="300">
        <f t="shared" si="0"/>
        <v>0</v>
      </c>
      <c r="F22" s="302"/>
    </row>
    <row r="23" s="276" customFormat="1" ht="18" customHeight="1" spans="1:213">
      <c r="A23" s="274" t="s">
        <v>150</v>
      </c>
      <c r="B23" s="299">
        <v>1000</v>
      </c>
      <c r="C23" s="299">
        <v>1000</v>
      </c>
      <c r="D23" s="299">
        <f t="shared" si="1"/>
        <v>0</v>
      </c>
      <c r="E23" s="300">
        <f t="shared" si="0"/>
        <v>0</v>
      </c>
      <c r="F23" s="301"/>
    </row>
    <row r="24" s="275" customFormat="1" ht="18" customHeight="1" spans="1:213">
      <c r="A24" s="303" t="s">
        <v>221</v>
      </c>
      <c r="B24" s="304">
        <f>SUM(B5:B23)</f>
        <v>267264.761684</v>
      </c>
      <c r="C24" s="304">
        <f>SUM(C5:C23)</f>
        <v>265128</v>
      </c>
      <c r="D24" s="304">
        <f t="shared" si="1"/>
        <v>2136.76168400003</v>
      </c>
      <c r="E24" s="305">
        <f t="shared" si="0"/>
        <v>0.00805935881536475</v>
      </c>
      <c r="F24" s="306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307"/>
      <c r="AQ24" s="307"/>
      <c r="AR24" s="307"/>
      <c r="AS24" s="307"/>
      <c r="AT24" s="307"/>
      <c r="AU24" s="307"/>
      <c r="AV24" s="307"/>
      <c r="AW24" s="307"/>
      <c r="AX24" s="307"/>
      <c r="AY24" s="307"/>
      <c r="AZ24" s="307"/>
      <c r="BA24" s="307"/>
      <c r="BB24" s="307"/>
      <c r="BC24" s="307"/>
      <c r="BD24" s="307"/>
      <c r="BE24" s="307"/>
      <c r="BF24" s="307"/>
      <c r="BG24" s="307"/>
      <c r="BH24" s="307"/>
      <c r="BI24" s="307"/>
      <c r="BJ24" s="307"/>
      <c r="BK24" s="307"/>
      <c r="BL24" s="307"/>
      <c r="BM24" s="307"/>
      <c r="BN24" s="307"/>
      <c r="BO24" s="307"/>
      <c r="BP24" s="307"/>
      <c r="BQ24" s="307"/>
      <c r="BR24" s="307"/>
      <c r="BS24" s="307"/>
      <c r="BT24" s="307"/>
      <c r="BU24" s="307"/>
      <c r="BV24" s="307"/>
      <c r="BW24" s="307"/>
      <c r="BX24" s="307"/>
      <c r="BY24" s="307"/>
      <c r="BZ24" s="307"/>
      <c r="CA24" s="307"/>
      <c r="CB24" s="307"/>
      <c r="CC24" s="307"/>
      <c r="CD24" s="307"/>
      <c r="CE24" s="307"/>
      <c r="CF24" s="307"/>
      <c r="CG24" s="307"/>
      <c r="CH24" s="307"/>
      <c r="CI24" s="307"/>
      <c r="CJ24" s="307"/>
      <c r="CK24" s="307"/>
      <c r="CL24" s="307"/>
      <c r="CM24" s="307"/>
      <c r="CN24" s="307"/>
      <c r="CO24" s="307"/>
      <c r="CP24" s="307"/>
      <c r="CQ24" s="307"/>
      <c r="CR24" s="307"/>
      <c r="CS24" s="307"/>
      <c r="CT24" s="307"/>
      <c r="CU24" s="307"/>
      <c r="CV24" s="307"/>
      <c r="CW24" s="307"/>
      <c r="CX24" s="307"/>
      <c r="CY24" s="307"/>
      <c r="CZ24" s="307"/>
      <c r="DA24" s="307"/>
      <c r="DB24" s="307"/>
      <c r="DC24" s="307"/>
      <c r="DD24" s="307"/>
      <c r="DE24" s="307"/>
      <c r="DF24" s="307"/>
      <c r="DG24" s="307"/>
      <c r="DH24" s="307"/>
      <c r="DI24" s="307"/>
      <c r="DJ24" s="307"/>
      <c r="DK24" s="307"/>
      <c r="DL24" s="307"/>
      <c r="DM24" s="307"/>
      <c r="DN24" s="307"/>
      <c r="DO24" s="307"/>
      <c r="DP24" s="307"/>
      <c r="DQ24" s="307"/>
      <c r="DR24" s="307"/>
      <c r="DS24" s="307"/>
      <c r="DT24" s="307"/>
      <c r="DU24" s="307"/>
      <c r="DV24" s="307"/>
      <c r="DW24" s="307"/>
      <c r="DX24" s="307"/>
      <c r="DY24" s="307"/>
      <c r="DZ24" s="307"/>
      <c r="EA24" s="307"/>
      <c r="EB24" s="307"/>
      <c r="EC24" s="307"/>
      <c r="ED24" s="307"/>
      <c r="EE24" s="307"/>
      <c r="EF24" s="307"/>
      <c r="EG24" s="307"/>
      <c r="EH24" s="307"/>
      <c r="EI24" s="307"/>
      <c r="EJ24" s="307"/>
      <c r="EK24" s="307"/>
      <c r="EL24" s="307"/>
      <c r="EM24" s="307"/>
      <c r="EN24" s="307"/>
      <c r="EO24" s="307"/>
      <c r="EP24" s="307"/>
      <c r="EQ24" s="307"/>
      <c r="ER24" s="307"/>
      <c r="ES24" s="307"/>
      <c r="ET24" s="307"/>
      <c r="EU24" s="307"/>
      <c r="EV24" s="307"/>
      <c r="EW24" s="307"/>
      <c r="EX24" s="307"/>
      <c r="EY24" s="307"/>
      <c r="EZ24" s="307"/>
      <c r="FA24" s="307"/>
      <c r="FB24" s="307"/>
      <c r="FC24" s="307"/>
      <c r="FD24" s="307"/>
      <c r="FE24" s="307"/>
      <c r="FF24" s="307"/>
      <c r="FG24" s="307"/>
      <c r="FH24" s="307"/>
      <c r="FI24" s="307"/>
      <c r="FJ24" s="307"/>
      <c r="FK24" s="307"/>
      <c r="FL24" s="307"/>
      <c r="FM24" s="307"/>
      <c r="FN24" s="307"/>
      <c r="FO24" s="307"/>
      <c r="FP24" s="307"/>
      <c r="FQ24" s="307"/>
      <c r="FR24" s="307"/>
      <c r="FS24" s="307"/>
      <c r="FT24" s="307"/>
      <c r="FU24" s="307"/>
      <c r="FV24" s="307"/>
      <c r="FW24" s="307"/>
      <c r="FX24" s="307"/>
      <c r="FY24" s="307"/>
      <c r="FZ24" s="307"/>
      <c r="GA24" s="307"/>
      <c r="GB24" s="307"/>
      <c r="GC24" s="307"/>
      <c r="GD24" s="307"/>
      <c r="GE24" s="307"/>
      <c r="GF24" s="307"/>
      <c r="GG24" s="307"/>
      <c r="GH24" s="307"/>
      <c r="GI24" s="307"/>
      <c r="GJ24" s="307"/>
      <c r="GK24" s="307"/>
      <c r="GL24" s="307"/>
      <c r="GM24" s="307"/>
      <c r="GN24" s="307"/>
      <c r="GO24" s="307"/>
      <c r="GP24" s="307"/>
      <c r="GQ24" s="307"/>
      <c r="GR24" s="307"/>
      <c r="GS24" s="307"/>
      <c r="GT24" s="307"/>
      <c r="GU24" s="307"/>
      <c r="GV24" s="307"/>
      <c r="GW24" s="307"/>
      <c r="GX24" s="307"/>
      <c r="GY24" s="307"/>
      <c r="GZ24" s="307"/>
      <c r="HA24" s="307"/>
      <c r="HB24" s="307"/>
      <c r="HC24" s="307"/>
      <c r="HD24" s="307"/>
      <c r="HE24" s="307"/>
    </row>
    <row r="25" ht="18" customHeight="1" spans="1:213">
      <c r="A25" s="303" t="s">
        <v>222</v>
      </c>
      <c r="B25" s="299">
        <v>8986</v>
      </c>
      <c r="C25" s="299">
        <v>8025</v>
      </c>
      <c r="D25" s="299">
        <f t="shared" si="1"/>
        <v>961</v>
      </c>
      <c r="E25" s="300">
        <f t="shared" si="0"/>
        <v>0.119750778816199</v>
      </c>
      <c r="F25" s="308"/>
      <c r="G25" s="276"/>
    </row>
    <row r="26" ht="25" customHeight="1" spans="1:213">
      <c r="A26" s="303" t="s">
        <v>223</v>
      </c>
      <c r="B26" s="304">
        <f>B24+B25</f>
        <v>276250.761684</v>
      </c>
      <c r="C26" s="304">
        <f>C24+C25</f>
        <v>273153</v>
      </c>
      <c r="D26" s="304">
        <f t="shared" si="1"/>
        <v>3097.76168400003</v>
      </c>
      <c r="E26" s="305">
        <f t="shared" si="0"/>
        <v>0.0113407565869678</v>
      </c>
      <c r="F26" s="308"/>
      <c r="G26" s="276"/>
    </row>
  </sheetData>
  <mergeCells count="7">
    <mergeCell ref="A1:F1"/>
    <mergeCell ref="E2:F2"/>
    <mergeCell ref="D3:E3"/>
    <mergeCell ref="A3:A4"/>
    <mergeCell ref="B3:B4"/>
    <mergeCell ref="C3:C4"/>
    <mergeCell ref="F3:F4"/>
  </mergeCells>
  <pageMargins left="0.75" right="0.75" top="0.393055555555556" bottom="0.393055555555556" header="0.5" footer="0.5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U14"/>
  <sheetViews>
    <sheetView workbookViewId="0">
      <selection activeCell="D19" sqref="D19"/>
    </sheetView>
  </sheetViews>
  <sheetFormatPr defaultColWidth="9" defaultRowHeight="13.5"/>
  <cols>
    <col min="1" max="1" width="38.5" customWidth="1"/>
    <col min="2" max="2" width="19.5" customWidth="1"/>
    <col min="3" max="3" width="18.25" customWidth="1"/>
    <col min="4" max="4" width="19.6333333333333" customWidth="1"/>
    <col min="5" max="5" width="19.225" customWidth="1"/>
    <col min="6" max="6" width="15.3833333333333" customWidth="1"/>
  </cols>
  <sheetData>
    <row r="1" ht="49" customHeight="1" spans="1:229">
      <c r="A1" s="363" t="s">
        <v>24</v>
      </c>
      <c r="B1" s="363"/>
      <c r="C1" s="363"/>
      <c r="D1" s="363"/>
      <c r="E1" s="363"/>
      <c r="F1" s="363"/>
    </row>
    <row r="2" ht="14.25" spans="1:229">
      <c r="A2" s="364" t="s">
        <v>224</v>
      </c>
      <c r="B2" s="365"/>
      <c r="C2" s="366"/>
      <c r="D2" s="366"/>
      <c r="E2" s="367" t="s">
        <v>125</v>
      </c>
      <c r="F2" s="367"/>
    </row>
    <row r="3" s="361" customFormat="1" ht="30" customHeight="1" spans="1:229">
      <c r="A3" s="368" t="s">
        <v>103</v>
      </c>
      <c r="B3" s="369" t="s">
        <v>211</v>
      </c>
      <c r="C3" s="370" t="s">
        <v>104</v>
      </c>
      <c r="D3" s="371" t="s">
        <v>212</v>
      </c>
      <c r="E3" s="372"/>
      <c r="F3" s="291" t="s">
        <v>109</v>
      </c>
      <c r="G3" s="373"/>
      <c r="H3" s="373"/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73"/>
      <c r="AH3" s="373"/>
      <c r="AI3" s="373"/>
      <c r="AJ3" s="373"/>
      <c r="AK3" s="373"/>
      <c r="AL3" s="373"/>
      <c r="AM3" s="373"/>
      <c r="AN3" s="373"/>
      <c r="AO3" s="373"/>
      <c r="AP3" s="373"/>
      <c r="AQ3" s="373"/>
      <c r="AR3" s="373"/>
      <c r="AS3" s="373"/>
      <c r="AT3" s="373"/>
      <c r="AU3" s="373"/>
      <c r="AV3" s="373"/>
      <c r="AW3" s="373"/>
      <c r="AX3" s="373"/>
      <c r="AY3" s="373"/>
      <c r="AZ3" s="373"/>
      <c r="BA3" s="373"/>
      <c r="BB3" s="373"/>
      <c r="BC3" s="373"/>
      <c r="BD3" s="373"/>
      <c r="BE3" s="373"/>
      <c r="BF3" s="373"/>
      <c r="BG3" s="373"/>
      <c r="BH3" s="373"/>
      <c r="BI3" s="373"/>
      <c r="BJ3" s="373"/>
      <c r="BK3" s="373"/>
      <c r="BL3" s="373"/>
      <c r="BM3" s="373"/>
      <c r="BN3" s="373"/>
      <c r="BO3" s="373"/>
      <c r="BP3" s="373"/>
      <c r="BQ3" s="373"/>
      <c r="BR3" s="373"/>
      <c r="BS3" s="373"/>
      <c r="BT3" s="373"/>
      <c r="BU3" s="373"/>
      <c r="BV3" s="373"/>
      <c r="BW3" s="373"/>
      <c r="BX3" s="373"/>
      <c r="BY3" s="373"/>
      <c r="BZ3" s="373"/>
      <c r="CA3" s="373"/>
      <c r="CB3" s="373"/>
      <c r="CC3" s="373"/>
      <c r="CD3" s="373"/>
      <c r="CE3" s="373"/>
      <c r="CF3" s="373"/>
      <c r="CG3" s="373"/>
      <c r="CH3" s="373"/>
      <c r="CI3" s="373"/>
      <c r="CJ3" s="373"/>
      <c r="CK3" s="373"/>
      <c r="CL3" s="373"/>
      <c r="CM3" s="373"/>
      <c r="CN3" s="373"/>
      <c r="CO3" s="373"/>
      <c r="CP3" s="373"/>
      <c r="CQ3" s="373"/>
      <c r="CR3" s="373"/>
      <c r="CS3" s="373"/>
      <c r="CT3" s="373"/>
      <c r="CU3" s="373"/>
      <c r="CV3" s="373"/>
      <c r="CW3" s="373"/>
      <c r="CX3" s="373"/>
      <c r="CY3" s="373"/>
      <c r="CZ3" s="373"/>
      <c r="DA3" s="373"/>
      <c r="DB3" s="373"/>
      <c r="DC3" s="373"/>
      <c r="DD3" s="373"/>
      <c r="DE3" s="373"/>
      <c r="DF3" s="373"/>
      <c r="DG3" s="373"/>
      <c r="DH3" s="373"/>
      <c r="DI3" s="373"/>
      <c r="DJ3" s="373"/>
      <c r="DK3" s="373"/>
      <c r="DL3" s="373"/>
      <c r="DM3" s="373"/>
      <c r="DN3" s="373"/>
      <c r="DO3" s="373"/>
      <c r="DP3" s="373"/>
      <c r="DQ3" s="373"/>
      <c r="DR3" s="373"/>
      <c r="DS3" s="373"/>
      <c r="DT3" s="373"/>
      <c r="DU3" s="373"/>
      <c r="DV3" s="373"/>
      <c r="DW3" s="373"/>
      <c r="DX3" s="373"/>
      <c r="DY3" s="373"/>
      <c r="DZ3" s="373"/>
      <c r="EA3" s="373"/>
      <c r="EB3" s="373"/>
      <c r="EC3" s="373"/>
      <c r="ED3" s="373"/>
      <c r="EE3" s="373"/>
      <c r="EF3" s="373"/>
      <c r="EG3" s="373"/>
      <c r="EH3" s="373"/>
      <c r="EI3" s="373"/>
      <c r="EJ3" s="373"/>
      <c r="EK3" s="373"/>
      <c r="EL3" s="373"/>
      <c r="EM3" s="373"/>
      <c r="EN3" s="373"/>
      <c r="EO3" s="373"/>
      <c r="EP3" s="373"/>
      <c r="EQ3" s="373"/>
      <c r="ER3" s="373"/>
      <c r="ES3" s="373"/>
      <c r="ET3" s="373"/>
      <c r="EU3" s="373"/>
      <c r="EV3" s="373"/>
      <c r="EW3" s="373"/>
      <c r="EX3" s="373"/>
      <c r="EY3" s="373"/>
      <c r="EZ3" s="373"/>
      <c r="FA3" s="373"/>
      <c r="FB3" s="373"/>
      <c r="FC3" s="373"/>
      <c r="FD3" s="373"/>
      <c r="FE3" s="373"/>
      <c r="FF3" s="373"/>
      <c r="FG3" s="373"/>
      <c r="FH3" s="373"/>
      <c r="FI3" s="373"/>
      <c r="FJ3" s="373"/>
      <c r="FK3" s="373"/>
      <c r="FL3" s="373"/>
      <c r="FM3" s="373"/>
      <c r="FN3" s="373"/>
      <c r="FO3" s="373"/>
      <c r="FP3" s="373"/>
      <c r="FQ3" s="373"/>
      <c r="FR3" s="373"/>
      <c r="FS3" s="373"/>
      <c r="FT3" s="373"/>
      <c r="FU3" s="373"/>
      <c r="FV3" s="373"/>
      <c r="FW3" s="373"/>
      <c r="FX3" s="373"/>
      <c r="FY3" s="373"/>
      <c r="FZ3" s="373"/>
      <c r="GA3" s="373"/>
      <c r="GB3" s="373"/>
      <c r="GC3" s="373"/>
      <c r="GD3" s="373"/>
      <c r="GE3" s="373"/>
      <c r="GF3" s="373"/>
      <c r="GG3" s="373"/>
      <c r="GH3" s="373"/>
      <c r="GI3" s="373"/>
      <c r="GJ3" s="373"/>
      <c r="GK3" s="373"/>
      <c r="GL3" s="373"/>
      <c r="GM3" s="373"/>
      <c r="GN3" s="373"/>
      <c r="GO3" s="373"/>
      <c r="GP3" s="373"/>
      <c r="GQ3" s="373"/>
      <c r="GR3" s="373"/>
      <c r="GS3" s="373"/>
      <c r="GT3" s="373"/>
      <c r="GU3" s="373"/>
      <c r="GV3" s="373"/>
      <c r="GW3" s="373"/>
      <c r="GX3" s="373"/>
      <c r="GY3" s="373"/>
      <c r="GZ3" s="373"/>
      <c r="HA3" s="373"/>
      <c r="HB3" s="373"/>
      <c r="HC3" s="373"/>
      <c r="HD3" s="373"/>
      <c r="HE3" s="373"/>
      <c r="HF3" s="373"/>
      <c r="HG3" s="373"/>
      <c r="HH3" s="373"/>
      <c r="HI3" s="373"/>
      <c r="HJ3" s="373"/>
      <c r="HK3" s="373"/>
      <c r="HL3" s="373"/>
      <c r="HM3" s="373"/>
      <c r="HN3" s="373"/>
      <c r="HO3" s="373"/>
      <c r="HP3" s="373"/>
      <c r="HQ3" s="373"/>
      <c r="HR3" s="373"/>
      <c r="HS3" s="373"/>
      <c r="HT3" s="373"/>
      <c r="HU3" s="373"/>
    </row>
    <row r="4" s="362" customFormat="1" ht="30" customHeight="1" spans="1:229">
      <c r="A4" s="368"/>
      <c r="B4" s="369"/>
      <c r="C4" s="370"/>
      <c r="D4" s="374" t="s">
        <v>110</v>
      </c>
      <c r="E4" s="375" t="s">
        <v>112</v>
      </c>
      <c r="F4" s="291"/>
    </row>
    <row r="5" s="215" customFormat="1" ht="30" customHeight="1" spans="1:229">
      <c r="A5" s="376" t="s">
        <v>113</v>
      </c>
      <c r="B5" s="377">
        <v>30800</v>
      </c>
      <c r="C5" s="377">
        <v>30558</v>
      </c>
      <c r="D5" s="378">
        <f>B5-C5</f>
        <v>242</v>
      </c>
      <c r="E5" s="379">
        <f t="shared" ref="E5:E11" si="0">D5/C5</f>
        <v>0.00791936645068395</v>
      </c>
      <c r="F5" s="380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  <c r="AH5" s="381"/>
      <c r="AI5" s="381"/>
      <c r="AJ5" s="381"/>
      <c r="AK5" s="381"/>
      <c r="AL5" s="381"/>
      <c r="AM5" s="381"/>
      <c r="AN5" s="381"/>
      <c r="AO5" s="381"/>
      <c r="AP5" s="381"/>
      <c r="AQ5" s="381"/>
      <c r="AR5" s="381"/>
      <c r="AS5" s="381"/>
      <c r="AT5" s="381"/>
      <c r="AU5" s="381"/>
      <c r="AV5" s="381"/>
      <c r="AW5" s="381"/>
      <c r="AX5" s="381"/>
      <c r="AY5" s="381"/>
      <c r="AZ5" s="381"/>
      <c r="BA5" s="381"/>
      <c r="BB5" s="381"/>
      <c r="BC5" s="381"/>
      <c r="BD5" s="381"/>
      <c r="BE5" s="381"/>
      <c r="BF5" s="381"/>
      <c r="BG5" s="381"/>
      <c r="BH5" s="381"/>
      <c r="BI5" s="381"/>
      <c r="BJ5" s="381"/>
      <c r="BK5" s="381"/>
      <c r="BL5" s="381"/>
      <c r="BM5" s="381"/>
      <c r="BN5" s="381"/>
      <c r="BO5" s="381"/>
      <c r="BP5" s="381"/>
      <c r="BQ5" s="381"/>
      <c r="BR5" s="381"/>
      <c r="BS5" s="381"/>
      <c r="BT5" s="381"/>
      <c r="BU5" s="381"/>
      <c r="BV5" s="381"/>
      <c r="BW5" s="381"/>
      <c r="BX5" s="381"/>
      <c r="BY5" s="381"/>
      <c r="BZ5" s="381"/>
      <c r="CA5" s="381"/>
      <c r="CB5" s="381"/>
      <c r="CC5" s="381"/>
      <c r="CD5" s="381"/>
      <c r="CE5" s="381"/>
      <c r="CF5" s="381"/>
      <c r="CG5" s="381"/>
      <c r="CH5" s="381"/>
      <c r="CI5" s="381"/>
      <c r="CJ5" s="381"/>
      <c r="CK5" s="381"/>
      <c r="CL5" s="381"/>
      <c r="CM5" s="381"/>
      <c r="CN5" s="381"/>
      <c r="CO5" s="381"/>
      <c r="CP5" s="381"/>
      <c r="CQ5" s="381"/>
      <c r="CR5" s="381"/>
      <c r="CS5" s="381"/>
      <c r="CT5" s="381"/>
      <c r="CU5" s="381"/>
      <c r="CV5" s="381"/>
      <c r="CW5" s="381"/>
      <c r="CX5" s="381"/>
      <c r="CY5" s="381"/>
      <c r="CZ5" s="381"/>
      <c r="DA5" s="381"/>
      <c r="DB5" s="381"/>
      <c r="DC5" s="381"/>
      <c r="DD5" s="381"/>
      <c r="DE5" s="381"/>
      <c r="DF5" s="381"/>
      <c r="DG5" s="381"/>
      <c r="DH5" s="381"/>
      <c r="DI5" s="381"/>
      <c r="DJ5" s="381"/>
      <c r="DK5" s="381"/>
      <c r="DL5" s="381"/>
      <c r="DM5" s="381"/>
      <c r="DN5" s="381"/>
      <c r="DO5" s="381"/>
      <c r="DP5" s="381"/>
      <c r="DQ5" s="381"/>
      <c r="DR5" s="381"/>
      <c r="DS5" s="381"/>
      <c r="DT5" s="381"/>
      <c r="DU5" s="381"/>
      <c r="DV5" s="381"/>
      <c r="DW5" s="381"/>
      <c r="DX5" s="381"/>
      <c r="DY5" s="381"/>
      <c r="DZ5" s="381"/>
      <c r="EA5" s="381"/>
      <c r="EB5" s="381"/>
      <c r="EC5" s="381"/>
      <c r="ED5" s="381"/>
      <c r="EE5" s="381"/>
      <c r="EF5" s="381"/>
      <c r="EG5" s="381"/>
      <c r="EH5" s="381"/>
      <c r="EI5" s="381"/>
      <c r="EJ5" s="381"/>
      <c r="EK5" s="381"/>
      <c r="EL5" s="381"/>
      <c r="EM5" s="381"/>
      <c r="EN5" s="381"/>
      <c r="EO5" s="381"/>
      <c r="EP5" s="381"/>
      <c r="EQ5" s="381"/>
      <c r="ER5" s="381"/>
      <c r="ES5" s="381"/>
      <c r="ET5" s="381"/>
      <c r="EU5" s="381"/>
      <c r="EV5" s="381"/>
      <c r="EW5" s="381"/>
      <c r="EX5" s="381"/>
      <c r="EY5" s="381"/>
      <c r="EZ5" s="381"/>
      <c r="FA5" s="381"/>
      <c r="FB5" s="381"/>
      <c r="FC5" s="381"/>
      <c r="FD5" s="381"/>
      <c r="FE5" s="381"/>
      <c r="FF5" s="381"/>
      <c r="FG5" s="381"/>
      <c r="FH5" s="381"/>
      <c r="FI5" s="381"/>
      <c r="FJ5" s="381"/>
      <c r="FK5" s="381"/>
      <c r="FL5" s="381"/>
      <c r="FM5" s="381"/>
      <c r="FN5" s="381"/>
      <c r="FO5" s="381"/>
      <c r="FP5" s="381"/>
      <c r="FQ5" s="381"/>
      <c r="FR5" s="381"/>
      <c r="FS5" s="381"/>
      <c r="FT5" s="381"/>
      <c r="FU5" s="381"/>
      <c r="FV5" s="381"/>
      <c r="FW5" s="381"/>
      <c r="FX5" s="381"/>
      <c r="FY5" s="381"/>
      <c r="FZ5" s="381"/>
      <c r="GA5" s="381"/>
      <c r="GB5" s="381"/>
      <c r="GC5" s="381"/>
      <c r="GD5" s="381"/>
      <c r="GE5" s="381"/>
      <c r="GF5" s="381"/>
      <c r="GG5" s="381"/>
      <c r="GH5" s="381"/>
      <c r="GI5" s="381"/>
      <c r="GJ5" s="381"/>
      <c r="GK5" s="381"/>
      <c r="GL5" s="381"/>
      <c r="GM5" s="381"/>
      <c r="GN5" s="381"/>
      <c r="GO5" s="381"/>
      <c r="GP5" s="381"/>
      <c r="GQ5" s="381"/>
      <c r="GR5" s="381"/>
      <c r="GS5" s="381"/>
      <c r="GT5" s="381"/>
      <c r="GU5" s="381"/>
      <c r="GV5" s="381"/>
      <c r="GW5" s="381"/>
      <c r="GX5" s="381"/>
      <c r="GY5" s="381"/>
      <c r="GZ5" s="381"/>
      <c r="HA5" s="381"/>
      <c r="HB5" s="381"/>
      <c r="HC5" s="381"/>
      <c r="HD5" s="381"/>
      <c r="HE5" s="381"/>
      <c r="HF5" s="381"/>
      <c r="HG5" s="381"/>
      <c r="HH5" s="381"/>
      <c r="HI5" s="381"/>
      <c r="HJ5" s="381"/>
      <c r="HK5" s="381"/>
      <c r="HL5" s="381"/>
      <c r="HM5" s="381"/>
      <c r="HN5" s="381"/>
      <c r="HO5" s="381"/>
      <c r="HP5" s="381"/>
      <c r="HQ5" s="381"/>
      <c r="HR5" s="381"/>
      <c r="HS5" s="381"/>
      <c r="HT5" s="381"/>
      <c r="HU5" s="381"/>
    </row>
    <row r="6" s="215" customFormat="1" ht="30" customHeight="1" spans="1:229">
      <c r="A6" s="376" t="s">
        <v>114</v>
      </c>
      <c r="B6" s="382">
        <v>22200</v>
      </c>
      <c r="C6" s="383">
        <v>21592</v>
      </c>
      <c r="D6" s="378">
        <f t="shared" ref="D6:D13" si="1">B6-C6</f>
        <v>608</v>
      </c>
      <c r="E6" s="379">
        <f t="shared" si="0"/>
        <v>0.0281585772508336</v>
      </c>
      <c r="F6" s="384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381"/>
      <c r="AC6" s="381"/>
      <c r="AD6" s="381"/>
      <c r="AE6" s="381"/>
      <c r="AF6" s="381"/>
      <c r="AG6" s="381"/>
      <c r="AH6" s="381"/>
      <c r="AI6" s="381"/>
      <c r="AJ6" s="381"/>
      <c r="AK6" s="381"/>
      <c r="AL6" s="381"/>
      <c r="AM6" s="381"/>
      <c r="AN6" s="381"/>
      <c r="AO6" s="381"/>
      <c r="AP6" s="381"/>
      <c r="AQ6" s="381"/>
      <c r="AR6" s="381"/>
      <c r="AS6" s="381"/>
      <c r="AT6" s="381"/>
      <c r="AU6" s="381"/>
      <c r="AV6" s="381"/>
      <c r="AW6" s="381"/>
      <c r="AX6" s="381"/>
      <c r="AY6" s="381"/>
      <c r="AZ6" s="381"/>
      <c r="BA6" s="381"/>
      <c r="BB6" s="381"/>
      <c r="BC6" s="381"/>
      <c r="BD6" s="381"/>
      <c r="BE6" s="381"/>
      <c r="BF6" s="381"/>
      <c r="BG6" s="381"/>
      <c r="BH6" s="381"/>
      <c r="BI6" s="381"/>
      <c r="BJ6" s="381"/>
      <c r="BK6" s="381"/>
      <c r="BL6" s="381"/>
      <c r="BM6" s="381"/>
      <c r="BN6" s="381"/>
      <c r="BO6" s="381"/>
      <c r="BP6" s="381"/>
      <c r="BQ6" s="381"/>
      <c r="BR6" s="381"/>
      <c r="BS6" s="381"/>
      <c r="BT6" s="381"/>
      <c r="BU6" s="381"/>
      <c r="BV6" s="381"/>
      <c r="BW6" s="381"/>
      <c r="BX6" s="381"/>
      <c r="BY6" s="381"/>
      <c r="BZ6" s="381"/>
      <c r="CA6" s="381"/>
      <c r="CB6" s="381"/>
      <c r="CC6" s="381"/>
      <c r="CD6" s="381"/>
      <c r="CE6" s="381"/>
      <c r="CF6" s="381"/>
      <c r="CG6" s="381"/>
      <c r="CH6" s="381"/>
      <c r="CI6" s="381"/>
      <c r="CJ6" s="381"/>
      <c r="CK6" s="381"/>
      <c r="CL6" s="381"/>
      <c r="CM6" s="381"/>
      <c r="CN6" s="381"/>
      <c r="CO6" s="381"/>
      <c r="CP6" s="381"/>
      <c r="CQ6" s="381"/>
      <c r="CR6" s="381"/>
      <c r="CS6" s="381"/>
      <c r="CT6" s="381"/>
      <c r="CU6" s="381"/>
      <c r="CV6" s="381"/>
      <c r="CW6" s="381"/>
      <c r="CX6" s="381"/>
      <c r="CY6" s="381"/>
      <c r="CZ6" s="381"/>
      <c r="DA6" s="381"/>
      <c r="DB6" s="381"/>
      <c r="DC6" s="381"/>
      <c r="DD6" s="381"/>
      <c r="DE6" s="381"/>
      <c r="DF6" s="381"/>
      <c r="DG6" s="381"/>
      <c r="DH6" s="381"/>
      <c r="DI6" s="381"/>
      <c r="DJ6" s="381"/>
      <c r="DK6" s="381"/>
      <c r="DL6" s="381"/>
      <c r="DM6" s="381"/>
      <c r="DN6" s="381"/>
      <c r="DO6" s="381"/>
      <c r="DP6" s="381"/>
      <c r="DQ6" s="381"/>
      <c r="DR6" s="381"/>
      <c r="DS6" s="381"/>
      <c r="DT6" s="381"/>
      <c r="DU6" s="381"/>
      <c r="DV6" s="381"/>
      <c r="DW6" s="381"/>
      <c r="DX6" s="381"/>
      <c r="DY6" s="381"/>
      <c r="DZ6" s="381"/>
      <c r="EA6" s="381"/>
      <c r="EB6" s="381"/>
      <c r="EC6" s="381"/>
      <c r="ED6" s="381"/>
      <c r="EE6" s="381"/>
      <c r="EF6" s="381"/>
      <c r="EG6" s="381"/>
      <c r="EH6" s="381"/>
      <c r="EI6" s="381"/>
      <c r="EJ6" s="381"/>
      <c r="EK6" s="381"/>
      <c r="EL6" s="381"/>
      <c r="EM6" s="381"/>
      <c r="EN6" s="381"/>
      <c r="EO6" s="381"/>
      <c r="EP6" s="381"/>
      <c r="EQ6" s="381"/>
      <c r="ER6" s="381"/>
      <c r="ES6" s="381"/>
      <c r="ET6" s="381"/>
      <c r="EU6" s="381"/>
      <c r="EV6" s="381"/>
      <c r="EW6" s="381"/>
      <c r="EX6" s="381"/>
      <c r="EY6" s="381"/>
      <c r="EZ6" s="381"/>
      <c r="FA6" s="381"/>
      <c r="FB6" s="381"/>
      <c r="FC6" s="381"/>
      <c r="FD6" s="381"/>
      <c r="FE6" s="381"/>
      <c r="FF6" s="381"/>
      <c r="FG6" s="381"/>
      <c r="FH6" s="381"/>
      <c r="FI6" s="381"/>
      <c r="FJ6" s="381"/>
      <c r="FK6" s="381"/>
      <c r="FL6" s="381"/>
      <c r="FM6" s="381"/>
      <c r="FN6" s="381"/>
      <c r="FO6" s="381"/>
      <c r="FP6" s="381"/>
      <c r="FQ6" s="381"/>
      <c r="FR6" s="381"/>
      <c r="FS6" s="381"/>
      <c r="FT6" s="381"/>
      <c r="FU6" s="381"/>
      <c r="FV6" s="381"/>
      <c r="FW6" s="381"/>
      <c r="FX6" s="381"/>
      <c r="FY6" s="381"/>
      <c r="FZ6" s="381"/>
      <c r="GA6" s="381"/>
      <c r="GB6" s="381"/>
      <c r="GC6" s="381"/>
      <c r="GD6" s="381"/>
      <c r="GE6" s="381"/>
      <c r="GF6" s="381"/>
      <c r="GG6" s="381"/>
      <c r="GH6" s="381"/>
      <c r="GI6" s="381"/>
      <c r="GJ6" s="381"/>
      <c r="GK6" s="381"/>
      <c r="GL6" s="381"/>
      <c r="GM6" s="381"/>
      <c r="GN6" s="381"/>
      <c r="GO6" s="381"/>
      <c r="GP6" s="381"/>
      <c r="GQ6" s="381"/>
      <c r="GR6" s="381"/>
      <c r="GS6" s="381"/>
      <c r="GT6" s="381"/>
      <c r="GU6" s="381"/>
      <c r="GV6" s="381"/>
      <c r="GW6" s="381"/>
      <c r="GX6" s="381"/>
      <c r="GY6" s="381"/>
      <c r="GZ6" s="381"/>
      <c r="HA6" s="381"/>
      <c r="HB6" s="381"/>
      <c r="HC6" s="381"/>
      <c r="HD6" s="381"/>
      <c r="HE6" s="381"/>
      <c r="HF6" s="381"/>
      <c r="HG6" s="381"/>
      <c r="HH6" s="381"/>
      <c r="HI6" s="381"/>
      <c r="HJ6" s="381"/>
      <c r="HK6" s="381"/>
      <c r="HL6" s="381"/>
      <c r="HM6" s="381"/>
      <c r="HN6" s="381"/>
      <c r="HO6" s="381"/>
      <c r="HP6" s="381"/>
      <c r="HQ6" s="381"/>
      <c r="HR6" s="381"/>
      <c r="HS6" s="381"/>
      <c r="HT6" s="381"/>
      <c r="HU6" s="381"/>
    </row>
    <row r="7" s="215" customFormat="1" ht="30" customHeight="1" spans="1:229">
      <c r="A7" s="376" t="s">
        <v>116</v>
      </c>
      <c r="B7" s="382">
        <v>13200</v>
      </c>
      <c r="C7" s="383">
        <v>10242</v>
      </c>
      <c r="D7" s="378">
        <f t="shared" si="1"/>
        <v>2958</v>
      </c>
      <c r="E7" s="379">
        <f t="shared" si="0"/>
        <v>0.288810779144698</v>
      </c>
      <c r="F7" s="384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1"/>
      <c r="R7" s="381"/>
      <c r="S7" s="381"/>
      <c r="T7" s="381"/>
      <c r="U7" s="381"/>
      <c r="V7" s="381"/>
      <c r="W7" s="381"/>
      <c r="X7" s="381"/>
      <c r="Y7" s="381"/>
      <c r="Z7" s="381"/>
      <c r="AA7" s="381"/>
      <c r="AB7" s="381"/>
      <c r="AC7" s="381"/>
      <c r="AD7" s="381"/>
      <c r="AE7" s="381"/>
      <c r="AF7" s="381"/>
      <c r="AG7" s="381"/>
      <c r="AH7" s="381"/>
      <c r="AI7" s="381"/>
      <c r="AJ7" s="381"/>
      <c r="AK7" s="381"/>
      <c r="AL7" s="381"/>
      <c r="AM7" s="381"/>
      <c r="AN7" s="381"/>
      <c r="AO7" s="381"/>
      <c r="AP7" s="381"/>
      <c r="AQ7" s="381"/>
      <c r="AR7" s="381"/>
      <c r="AS7" s="381"/>
      <c r="AT7" s="381"/>
      <c r="AU7" s="381"/>
      <c r="AV7" s="381"/>
      <c r="AW7" s="381"/>
      <c r="AX7" s="381"/>
      <c r="AY7" s="381"/>
      <c r="AZ7" s="381"/>
      <c r="BA7" s="381"/>
      <c r="BB7" s="381"/>
      <c r="BC7" s="381"/>
      <c r="BD7" s="381"/>
      <c r="BE7" s="381"/>
      <c r="BF7" s="381"/>
      <c r="BG7" s="381"/>
      <c r="BH7" s="381"/>
      <c r="BI7" s="381"/>
      <c r="BJ7" s="381"/>
      <c r="BK7" s="381"/>
      <c r="BL7" s="381"/>
      <c r="BM7" s="381"/>
      <c r="BN7" s="381"/>
      <c r="BO7" s="381"/>
      <c r="BP7" s="381"/>
      <c r="BQ7" s="381"/>
      <c r="BR7" s="381"/>
      <c r="BS7" s="381"/>
      <c r="BT7" s="381"/>
      <c r="BU7" s="381"/>
      <c r="BV7" s="381"/>
      <c r="BW7" s="381"/>
      <c r="BX7" s="381"/>
      <c r="BY7" s="381"/>
      <c r="BZ7" s="381"/>
      <c r="CA7" s="381"/>
      <c r="CB7" s="381"/>
      <c r="CC7" s="381"/>
      <c r="CD7" s="381"/>
      <c r="CE7" s="381"/>
      <c r="CF7" s="381"/>
      <c r="CG7" s="381"/>
      <c r="CH7" s="381"/>
      <c r="CI7" s="381"/>
      <c r="CJ7" s="381"/>
      <c r="CK7" s="381"/>
      <c r="CL7" s="381"/>
      <c r="CM7" s="381"/>
      <c r="CN7" s="381"/>
      <c r="CO7" s="381"/>
      <c r="CP7" s="381"/>
      <c r="CQ7" s="381"/>
      <c r="CR7" s="381"/>
      <c r="CS7" s="381"/>
      <c r="CT7" s="381"/>
      <c r="CU7" s="381"/>
      <c r="CV7" s="381"/>
      <c r="CW7" s="381"/>
      <c r="CX7" s="381"/>
      <c r="CY7" s="381"/>
      <c r="CZ7" s="381"/>
      <c r="DA7" s="381"/>
      <c r="DB7" s="381"/>
      <c r="DC7" s="381"/>
      <c r="DD7" s="381"/>
      <c r="DE7" s="381"/>
      <c r="DF7" s="381"/>
      <c r="DG7" s="381"/>
      <c r="DH7" s="381"/>
      <c r="DI7" s="381"/>
      <c r="DJ7" s="381"/>
      <c r="DK7" s="381"/>
      <c r="DL7" s="381"/>
      <c r="DM7" s="381"/>
      <c r="DN7" s="381"/>
      <c r="DO7" s="381"/>
      <c r="DP7" s="381"/>
      <c r="DQ7" s="381"/>
      <c r="DR7" s="381"/>
      <c r="DS7" s="381"/>
      <c r="DT7" s="381"/>
      <c r="DU7" s="381"/>
      <c r="DV7" s="381"/>
      <c r="DW7" s="381"/>
      <c r="DX7" s="381"/>
      <c r="DY7" s="381"/>
      <c r="DZ7" s="381"/>
      <c r="EA7" s="381"/>
      <c r="EB7" s="381"/>
      <c r="EC7" s="381"/>
      <c r="ED7" s="381"/>
      <c r="EE7" s="381"/>
      <c r="EF7" s="381"/>
      <c r="EG7" s="381"/>
      <c r="EH7" s="381"/>
      <c r="EI7" s="381"/>
      <c r="EJ7" s="381"/>
      <c r="EK7" s="381"/>
      <c r="EL7" s="381"/>
      <c r="EM7" s="381"/>
      <c r="EN7" s="381"/>
      <c r="EO7" s="381"/>
      <c r="EP7" s="381"/>
      <c r="EQ7" s="381"/>
      <c r="ER7" s="381"/>
      <c r="ES7" s="381"/>
      <c r="ET7" s="381"/>
      <c r="EU7" s="381"/>
      <c r="EV7" s="381"/>
      <c r="EW7" s="381"/>
      <c r="EX7" s="381"/>
      <c r="EY7" s="381"/>
      <c r="EZ7" s="381"/>
      <c r="FA7" s="381"/>
      <c r="FB7" s="381"/>
      <c r="FC7" s="381"/>
      <c r="FD7" s="381"/>
      <c r="FE7" s="381"/>
      <c r="FF7" s="381"/>
      <c r="FG7" s="381"/>
      <c r="FH7" s="381"/>
      <c r="FI7" s="381"/>
      <c r="FJ7" s="381"/>
      <c r="FK7" s="381"/>
      <c r="FL7" s="381"/>
      <c r="FM7" s="381"/>
      <c r="FN7" s="381"/>
      <c r="FO7" s="381"/>
      <c r="FP7" s="381"/>
      <c r="FQ7" s="381"/>
      <c r="FR7" s="381"/>
      <c r="FS7" s="381"/>
      <c r="FT7" s="381"/>
      <c r="FU7" s="381"/>
      <c r="FV7" s="381"/>
      <c r="FW7" s="381"/>
      <c r="FX7" s="381"/>
      <c r="FY7" s="381"/>
      <c r="FZ7" s="381"/>
      <c r="GA7" s="381"/>
      <c r="GB7" s="381"/>
      <c r="GC7" s="381"/>
      <c r="GD7" s="381"/>
      <c r="GE7" s="381"/>
      <c r="GF7" s="381"/>
      <c r="GG7" s="381"/>
      <c r="GH7" s="381"/>
      <c r="GI7" s="381"/>
      <c r="GJ7" s="381"/>
      <c r="GK7" s="381"/>
      <c r="GL7" s="381"/>
      <c r="GM7" s="381"/>
      <c r="GN7" s="381"/>
      <c r="GO7" s="381"/>
      <c r="GP7" s="381"/>
      <c r="GQ7" s="381"/>
      <c r="GR7" s="381"/>
      <c r="GS7" s="381"/>
      <c r="GT7" s="381"/>
      <c r="GU7" s="381"/>
      <c r="GV7" s="381"/>
      <c r="GW7" s="381"/>
      <c r="GX7" s="381"/>
      <c r="GY7" s="381"/>
      <c r="GZ7" s="381"/>
      <c r="HA7" s="381"/>
      <c r="HB7" s="381"/>
      <c r="HC7" s="381"/>
      <c r="HD7" s="381"/>
      <c r="HE7" s="381"/>
      <c r="HF7" s="381"/>
      <c r="HG7" s="381"/>
      <c r="HH7" s="381"/>
      <c r="HI7" s="381"/>
      <c r="HJ7" s="381"/>
      <c r="HK7" s="381"/>
      <c r="HL7" s="381"/>
      <c r="HM7" s="381"/>
      <c r="HN7" s="381"/>
      <c r="HO7" s="381"/>
      <c r="HP7" s="381"/>
      <c r="HQ7" s="381"/>
      <c r="HR7" s="381"/>
      <c r="HS7" s="381"/>
      <c r="HT7" s="381"/>
      <c r="HU7" s="381"/>
    </row>
    <row r="8" s="215" customFormat="1" ht="30" customHeight="1" spans="1:229">
      <c r="A8" s="385" t="s">
        <v>117</v>
      </c>
      <c r="B8" s="382">
        <v>9000</v>
      </c>
      <c r="C8" s="383">
        <v>11350</v>
      </c>
      <c r="D8" s="378">
        <f t="shared" si="1"/>
        <v>-2350</v>
      </c>
      <c r="E8" s="379">
        <f t="shared" si="0"/>
        <v>-0.20704845814978</v>
      </c>
      <c r="F8" s="384"/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1"/>
      <c r="T8" s="381"/>
      <c r="U8" s="381"/>
      <c r="V8" s="381"/>
      <c r="W8" s="381"/>
      <c r="X8" s="381"/>
      <c r="Y8" s="381"/>
      <c r="Z8" s="381"/>
      <c r="AA8" s="381"/>
      <c r="AB8" s="381"/>
      <c r="AC8" s="381"/>
      <c r="AD8" s="381"/>
      <c r="AE8" s="381"/>
      <c r="AF8" s="381"/>
      <c r="AG8" s="381"/>
      <c r="AH8" s="381"/>
      <c r="AI8" s="381"/>
      <c r="AJ8" s="381"/>
      <c r="AK8" s="381"/>
      <c r="AL8" s="381"/>
      <c r="AM8" s="381"/>
      <c r="AN8" s="381"/>
      <c r="AO8" s="381"/>
      <c r="AP8" s="381"/>
      <c r="AQ8" s="381"/>
      <c r="AR8" s="381"/>
      <c r="AS8" s="381"/>
      <c r="AT8" s="381"/>
      <c r="AU8" s="381"/>
      <c r="AV8" s="381"/>
      <c r="AW8" s="381"/>
      <c r="AX8" s="381"/>
      <c r="AY8" s="381"/>
      <c r="AZ8" s="381"/>
      <c r="BA8" s="381"/>
      <c r="BB8" s="381"/>
      <c r="BC8" s="381"/>
      <c r="BD8" s="381"/>
      <c r="BE8" s="381"/>
      <c r="BF8" s="381"/>
      <c r="BG8" s="381"/>
      <c r="BH8" s="381"/>
      <c r="BI8" s="381"/>
      <c r="BJ8" s="381"/>
      <c r="BK8" s="381"/>
      <c r="BL8" s="381"/>
      <c r="BM8" s="381"/>
      <c r="BN8" s="381"/>
      <c r="BO8" s="381"/>
      <c r="BP8" s="381"/>
      <c r="BQ8" s="381"/>
      <c r="BR8" s="381"/>
      <c r="BS8" s="381"/>
      <c r="BT8" s="381"/>
      <c r="BU8" s="381"/>
      <c r="BV8" s="381"/>
      <c r="BW8" s="381"/>
      <c r="BX8" s="381"/>
      <c r="BY8" s="381"/>
      <c r="BZ8" s="381"/>
      <c r="CA8" s="381"/>
      <c r="CB8" s="381"/>
      <c r="CC8" s="381"/>
      <c r="CD8" s="381"/>
      <c r="CE8" s="381"/>
      <c r="CF8" s="381"/>
      <c r="CG8" s="381"/>
      <c r="CH8" s="381"/>
      <c r="CI8" s="381"/>
      <c r="CJ8" s="381"/>
      <c r="CK8" s="381"/>
      <c r="CL8" s="381"/>
      <c r="CM8" s="381"/>
      <c r="CN8" s="381"/>
      <c r="CO8" s="381"/>
      <c r="CP8" s="381"/>
      <c r="CQ8" s="381"/>
      <c r="CR8" s="381"/>
      <c r="CS8" s="381"/>
      <c r="CT8" s="381"/>
      <c r="CU8" s="381"/>
      <c r="CV8" s="381"/>
      <c r="CW8" s="381"/>
      <c r="CX8" s="381"/>
      <c r="CY8" s="381"/>
      <c r="CZ8" s="381"/>
      <c r="DA8" s="381"/>
      <c r="DB8" s="381"/>
      <c r="DC8" s="381"/>
      <c r="DD8" s="381"/>
      <c r="DE8" s="381"/>
      <c r="DF8" s="381"/>
      <c r="DG8" s="381"/>
      <c r="DH8" s="381"/>
      <c r="DI8" s="381"/>
      <c r="DJ8" s="381"/>
      <c r="DK8" s="381"/>
      <c r="DL8" s="381"/>
      <c r="DM8" s="381"/>
      <c r="DN8" s="381"/>
      <c r="DO8" s="381"/>
      <c r="DP8" s="381"/>
      <c r="DQ8" s="381"/>
      <c r="DR8" s="381"/>
      <c r="DS8" s="381"/>
      <c r="DT8" s="381"/>
      <c r="DU8" s="381"/>
      <c r="DV8" s="381"/>
      <c r="DW8" s="381"/>
      <c r="DX8" s="381"/>
      <c r="DY8" s="381"/>
      <c r="DZ8" s="381"/>
      <c r="EA8" s="381"/>
      <c r="EB8" s="381"/>
      <c r="EC8" s="381"/>
      <c r="ED8" s="381"/>
      <c r="EE8" s="381"/>
      <c r="EF8" s="381"/>
      <c r="EG8" s="381"/>
      <c r="EH8" s="381"/>
      <c r="EI8" s="381"/>
      <c r="EJ8" s="381"/>
      <c r="EK8" s="381"/>
      <c r="EL8" s="381"/>
      <c r="EM8" s="381"/>
      <c r="EN8" s="381"/>
      <c r="EO8" s="381"/>
      <c r="EP8" s="381"/>
      <c r="EQ8" s="381"/>
      <c r="ER8" s="381"/>
      <c r="ES8" s="381"/>
      <c r="ET8" s="381"/>
      <c r="EU8" s="381"/>
      <c r="EV8" s="381"/>
      <c r="EW8" s="381"/>
      <c r="EX8" s="381"/>
      <c r="EY8" s="381"/>
      <c r="EZ8" s="381"/>
      <c r="FA8" s="381"/>
      <c r="FB8" s="381"/>
      <c r="FC8" s="381"/>
      <c r="FD8" s="381"/>
      <c r="FE8" s="381"/>
      <c r="FF8" s="381"/>
      <c r="FG8" s="381"/>
      <c r="FH8" s="381"/>
      <c r="FI8" s="381"/>
      <c r="FJ8" s="381"/>
      <c r="FK8" s="381"/>
      <c r="FL8" s="381"/>
      <c r="FM8" s="381"/>
      <c r="FN8" s="381"/>
      <c r="FO8" s="381"/>
      <c r="FP8" s="381"/>
      <c r="FQ8" s="381"/>
      <c r="FR8" s="381"/>
      <c r="FS8" s="381"/>
      <c r="FT8" s="381"/>
      <c r="FU8" s="381"/>
      <c r="FV8" s="381"/>
      <c r="FW8" s="381"/>
      <c r="FX8" s="381"/>
      <c r="FY8" s="381"/>
      <c r="FZ8" s="381"/>
      <c r="GA8" s="381"/>
      <c r="GB8" s="381"/>
      <c r="GC8" s="381"/>
      <c r="GD8" s="381"/>
      <c r="GE8" s="381"/>
      <c r="GF8" s="381"/>
      <c r="GG8" s="381"/>
      <c r="GH8" s="381"/>
      <c r="GI8" s="381"/>
      <c r="GJ8" s="381"/>
      <c r="GK8" s="381"/>
      <c r="GL8" s="381"/>
      <c r="GM8" s="381"/>
      <c r="GN8" s="381"/>
      <c r="GO8" s="381"/>
      <c r="GP8" s="381"/>
      <c r="GQ8" s="381"/>
      <c r="GR8" s="381"/>
      <c r="GS8" s="381"/>
      <c r="GT8" s="381"/>
      <c r="GU8" s="381"/>
      <c r="GV8" s="381"/>
      <c r="GW8" s="381"/>
      <c r="GX8" s="381"/>
      <c r="GY8" s="381"/>
      <c r="GZ8" s="381"/>
      <c r="HA8" s="381"/>
      <c r="HB8" s="381"/>
      <c r="HC8" s="381"/>
      <c r="HD8" s="381"/>
      <c r="HE8" s="381"/>
      <c r="HF8" s="381"/>
      <c r="HG8" s="381"/>
      <c r="HH8" s="381"/>
      <c r="HI8" s="381"/>
      <c r="HJ8" s="381"/>
      <c r="HK8" s="381"/>
      <c r="HL8" s="381"/>
      <c r="HM8" s="381"/>
      <c r="HN8" s="381"/>
      <c r="HO8" s="381"/>
      <c r="HP8" s="381"/>
      <c r="HQ8" s="381"/>
      <c r="HR8" s="381"/>
      <c r="HS8" s="381"/>
      <c r="HT8" s="381"/>
      <c r="HU8" s="381"/>
    </row>
    <row r="9" s="215" customFormat="1" ht="30" customHeight="1" spans="1:229">
      <c r="A9" s="376" t="s">
        <v>118</v>
      </c>
      <c r="B9" s="382">
        <v>1600</v>
      </c>
      <c r="C9" s="383">
        <v>1393</v>
      </c>
      <c r="D9" s="378">
        <f t="shared" si="1"/>
        <v>207</v>
      </c>
      <c r="E9" s="379">
        <f t="shared" si="0"/>
        <v>0.148600143575018</v>
      </c>
      <c r="F9" s="380"/>
      <c r="G9" s="381"/>
      <c r="H9" s="381"/>
      <c r="I9" s="381"/>
      <c r="J9" s="381"/>
      <c r="K9" s="381"/>
      <c r="L9" s="381"/>
      <c r="M9" s="381"/>
      <c r="N9" s="381"/>
      <c r="O9" s="381"/>
      <c r="P9" s="381"/>
      <c r="Q9" s="381"/>
      <c r="R9" s="381"/>
      <c r="S9" s="381"/>
      <c r="T9" s="381"/>
      <c r="U9" s="381"/>
      <c r="V9" s="381"/>
      <c r="W9" s="381"/>
      <c r="X9" s="381"/>
      <c r="Y9" s="381"/>
      <c r="Z9" s="381"/>
      <c r="AA9" s="381"/>
      <c r="AB9" s="381"/>
      <c r="AC9" s="381"/>
      <c r="AD9" s="381"/>
      <c r="AE9" s="381"/>
      <c r="AF9" s="381"/>
      <c r="AG9" s="381"/>
      <c r="AH9" s="381"/>
      <c r="AI9" s="381"/>
      <c r="AJ9" s="381"/>
      <c r="AK9" s="381"/>
      <c r="AL9" s="381"/>
      <c r="AM9" s="381"/>
      <c r="AN9" s="381"/>
      <c r="AO9" s="381"/>
      <c r="AP9" s="381"/>
      <c r="AQ9" s="381"/>
      <c r="AR9" s="381"/>
      <c r="AS9" s="381"/>
      <c r="AT9" s="381"/>
      <c r="AU9" s="381"/>
      <c r="AV9" s="381"/>
      <c r="AW9" s="381"/>
      <c r="AX9" s="381"/>
      <c r="AY9" s="381"/>
      <c r="AZ9" s="381"/>
      <c r="BA9" s="381"/>
      <c r="BB9" s="381"/>
      <c r="BC9" s="381"/>
      <c r="BD9" s="381"/>
      <c r="BE9" s="381"/>
      <c r="BF9" s="381"/>
      <c r="BG9" s="381"/>
      <c r="BH9" s="381"/>
      <c r="BI9" s="381"/>
      <c r="BJ9" s="381"/>
      <c r="BK9" s="381"/>
      <c r="BL9" s="381"/>
      <c r="BM9" s="381"/>
      <c r="BN9" s="381"/>
      <c r="BO9" s="381"/>
      <c r="BP9" s="381"/>
      <c r="BQ9" s="381"/>
      <c r="BR9" s="381"/>
      <c r="BS9" s="381"/>
      <c r="BT9" s="381"/>
      <c r="BU9" s="381"/>
      <c r="BV9" s="381"/>
      <c r="BW9" s="381"/>
      <c r="BX9" s="381"/>
      <c r="BY9" s="381"/>
      <c r="BZ9" s="381"/>
      <c r="CA9" s="381"/>
      <c r="CB9" s="381"/>
      <c r="CC9" s="381"/>
      <c r="CD9" s="381"/>
      <c r="CE9" s="381"/>
      <c r="CF9" s="381"/>
      <c r="CG9" s="381"/>
      <c r="CH9" s="381"/>
      <c r="CI9" s="381"/>
      <c r="CJ9" s="381"/>
      <c r="CK9" s="381"/>
      <c r="CL9" s="381"/>
      <c r="CM9" s="381"/>
      <c r="CN9" s="381"/>
      <c r="CO9" s="381"/>
      <c r="CP9" s="381"/>
      <c r="CQ9" s="381"/>
      <c r="CR9" s="381"/>
      <c r="CS9" s="381"/>
      <c r="CT9" s="381"/>
      <c r="CU9" s="381"/>
      <c r="CV9" s="381"/>
      <c r="CW9" s="381"/>
      <c r="CX9" s="381"/>
      <c r="CY9" s="381"/>
      <c r="CZ9" s="381"/>
      <c r="DA9" s="381"/>
      <c r="DB9" s="381"/>
      <c r="DC9" s="381"/>
      <c r="DD9" s="381"/>
      <c r="DE9" s="381"/>
      <c r="DF9" s="381"/>
      <c r="DG9" s="381"/>
      <c r="DH9" s="381"/>
      <c r="DI9" s="381"/>
      <c r="DJ9" s="381"/>
      <c r="DK9" s="381"/>
      <c r="DL9" s="381"/>
      <c r="DM9" s="381"/>
      <c r="DN9" s="381"/>
      <c r="DO9" s="381"/>
      <c r="DP9" s="381"/>
      <c r="DQ9" s="381"/>
      <c r="DR9" s="381"/>
      <c r="DS9" s="381"/>
      <c r="DT9" s="381"/>
      <c r="DU9" s="381"/>
      <c r="DV9" s="381"/>
      <c r="DW9" s="381"/>
      <c r="DX9" s="381"/>
      <c r="DY9" s="381"/>
      <c r="DZ9" s="381"/>
      <c r="EA9" s="381"/>
      <c r="EB9" s="381"/>
      <c r="EC9" s="381"/>
      <c r="ED9" s="381"/>
      <c r="EE9" s="381"/>
      <c r="EF9" s="381"/>
      <c r="EG9" s="381"/>
      <c r="EH9" s="381"/>
      <c r="EI9" s="381"/>
      <c r="EJ9" s="381"/>
      <c r="EK9" s="381"/>
      <c r="EL9" s="381"/>
      <c r="EM9" s="381"/>
      <c r="EN9" s="381"/>
      <c r="EO9" s="381"/>
      <c r="EP9" s="381"/>
      <c r="EQ9" s="381"/>
      <c r="ER9" s="381"/>
      <c r="ES9" s="381"/>
      <c r="ET9" s="381"/>
      <c r="EU9" s="381"/>
      <c r="EV9" s="381"/>
      <c r="EW9" s="381"/>
      <c r="EX9" s="381"/>
      <c r="EY9" s="381"/>
      <c r="EZ9" s="381"/>
      <c r="FA9" s="381"/>
      <c r="FB9" s="381"/>
      <c r="FC9" s="381"/>
      <c r="FD9" s="381"/>
      <c r="FE9" s="381"/>
      <c r="FF9" s="381"/>
      <c r="FG9" s="381"/>
      <c r="FH9" s="381"/>
      <c r="FI9" s="381"/>
      <c r="FJ9" s="381"/>
      <c r="FK9" s="381"/>
      <c r="FL9" s="381"/>
      <c r="FM9" s="381"/>
      <c r="FN9" s="381"/>
      <c r="FO9" s="381"/>
      <c r="FP9" s="381"/>
      <c r="FQ9" s="381"/>
      <c r="FR9" s="381"/>
      <c r="FS9" s="381"/>
      <c r="FT9" s="381"/>
      <c r="FU9" s="381"/>
      <c r="FV9" s="381"/>
      <c r="FW9" s="381"/>
      <c r="FX9" s="381"/>
      <c r="FY9" s="381"/>
      <c r="FZ9" s="381"/>
      <c r="GA9" s="381"/>
      <c r="GB9" s="381"/>
      <c r="GC9" s="381"/>
      <c r="GD9" s="381"/>
      <c r="GE9" s="381"/>
      <c r="GF9" s="381"/>
      <c r="GG9" s="381"/>
      <c r="GH9" s="381"/>
      <c r="GI9" s="381"/>
      <c r="GJ9" s="381"/>
      <c r="GK9" s="381"/>
      <c r="GL9" s="381"/>
      <c r="GM9" s="381"/>
      <c r="GN9" s="381"/>
      <c r="GO9" s="381"/>
      <c r="GP9" s="381"/>
      <c r="GQ9" s="381"/>
      <c r="GR9" s="381"/>
      <c r="GS9" s="381"/>
      <c r="GT9" s="381"/>
      <c r="GU9" s="381"/>
      <c r="GV9" s="381"/>
      <c r="GW9" s="381"/>
      <c r="GX9" s="381"/>
      <c r="GY9" s="381"/>
      <c r="GZ9" s="381"/>
      <c r="HA9" s="381"/>
      <c r="HB9" s="381"/>
      <c r="HC9" s="381"/>
      <c r="HD9" s="381"/>
      <c r="HE9" s="381"/>
      <c r="HF9" s="381"/>
      <c r="HG9" s="381"/>
      <c r="HH9" s="381"/>
      <c r="HI9" s="381"/>
      <c r="HJ9" s="381"/>
      <c r="HK9" s="381"/>
      <c r="HL9" s="381"/>
      <c r="HM9" s="381"/>
      <c r="HN9" s="381"/>
      <c r="HO9" s="381"/>
      <c r="HP9" s="381"/>
      <c r="HQ9" s="381"/>
      <c r="HR9" s="381"/>
      <c r="HS9" s="381"/>
      <c r="HT9" s="381"/>
      <c r="HU9" s="381"/>
    </row>
    <row r="10" s="215" customFormat="1" ht="30" customHeight="1" spans="1:229">
      <c r="A10" s="376" t="s">
        <v>119</v>
      </c>
      <c r="B10" s="382">
        <v>4000</v>
      </c>
      <c r="C10" s="383">
        <v>6383</v>
      </c>
      <c r="D10" s="378">
        <f t="shared" si="1"/>
        <v>-2383</v>
      </c>
      <c r="E10" s="379">
        <f t="shared" si="0"/>
        <v>-0.373335422215259</v>
      </c>
      <c r="F10" s="380"/>
      <c r="G10" s="381"/>
      <c r="H10" s="381"/>
      <c r="I10" s="381"/>
      <c r="J10" s="381"/>
      <c r="K10" s="381"/>
      <c r="L10" s="381"/>
      <c r="M10" s="381"/>
      <c r="N10" s="381"/>
      <c r="O10" s="381"/>
      <c r="P10" s="381"/>
      <c r="Q10" s="381"/>
      <c r="R10" s="381"/>
      <c r="S10" s="381"/>
      <c r="T10" s="381"/>
      <c r="U10" s="381"/>
      <c r="V10" s="381"/>
      <c r="W10" s="381"/>
      <c r="X10" s="381"/>
      <c r="Y10" s="381"/>
      <c r="Z10" s="381"/>
      <c r="AA10" s="381"/>
      <c r="AB10" s="381"/>
      <c r="AC10" s="381"/>
      <c r="AD10" s="381"/>
      <c r="AE10" s="381"/>
      <c r="AF10" s="381"/>
      <c r="AG10" s="381"/>
      <c r="AH10" s="381"/>
      <c r="AI10" s="381"/>
      <c r="AJ10" s="381"/>
      <c r="AK10" s="381"/>
      <c r="AL10" s="381"/>
      <c r="AM10" s="381"/>
      <c r="AN10" s="381"/>
      <c r="AO10" s="381"/>
      <c r="AP10" s="381"/>
      <c r="AQ10" s="381"/>
      <c r="AR10" s="381"/>
      <c r="AS10" s="381"/>
      <c r="AT10" s="381"/>
      <c r="AU10" s="381"/>
      <c r="AV10" s="381"/>
      <c r="AW10" s="381"/>
      <c r="AX10" s="381"/>
      <c r="AY10" s="381"/>
      <c r="AZ10" s="381"/>
      <c r="BA10" s="381"/>
      <c r="BB10" s="381"/>
      <c r="BC10" s="381"/>
      <c r="BD10" s="381"/>
      <c r="BE10" s="381"/>
      <c r="BF10" s="381"/>
      <c r="BG10" s="381"/>
      <c r="BH10" s="381"/>
      <c r="BI10" s="381"/>
      <c r="BJ10" s="381"/>
      <c r="BK10" s="381"/>
      <c r="BL10" s="381"/>
      <c r="BM10" s="381"/>
      <c r="BN10" s="381"/>
      <c r="BO10" s="381"/>
      <c r="BP10" s="381"/>
      <c r="BQ10" s="381"/>
      <c r="BR10" s="381"/>
      <c r="BS10" s="381"/>
      <c r="BT10" s="381"/>
      <c r="BU10" s="381"/>
      <c r="BV10" s="381"/>
      <c r="BW10" s="381"/>
      <c r="BX10" s="381"/>
      <c r="BY10" s="381"/>
      <c r="BZ10" s="381"/>
      <c r="CA10" s="381"/>
      <c r="CB10" s="381"/>
      <c r="CC10" s="381"/>
      <c r="CD10" s="381"/>
      <c r="CE10" s="381"/>
      <c r="CF10" s="381"/>
      <c r="CG10" s="381"/>
      <c r="CH10" s="381"/>
      <c r="CI10" s="381"/>
      <c r="CJ10" s="381"/>
      <c r="CK10" s="381"/>
      <c r="CL10" s="381"/>
      <c r="CM10" s="381"/>
      <c r="CN10" s="381"/>
      <c r="CO10" s="381"/>
      <c r="CP10" s="381"/>
      <c r="CQ10" s="381"/>
      <c r="CR10" s="381"/>
      <c r="CS10" s="381"/>
      <c r="CT10" s="381"/>
      <c r="CU10" s="381"/>
      <c r="CV10" s="381"/>
      <c r="CW10" s="381"/>
      <c r="CX10" s="381"/>
      <c r="CY10" s="381"/>
      <c r="CZ10" s="381"/>
      <c r="DA10" s="381"/>
      <c r="DB10" s="381"/>
      <c r="DC10" s="381"/>
      <c r="DD10" s="381"/>
      <c r="DE10" s="381"/>
      <c r="DF10" s="381"/>
      <c r="DG10" s="381"/>
      <c r="DH10" s="381"/>
      <c r="DI10" s="381"/>
      <c r="DJ10" s="381"/>
      <c r="DK10" s="381"/>
      <c r="DL10" s="381"/>
      <c r="DM10" s="381"/>
      <c r="DN10" s="381"/>
      <c r="DO10" s="381"/>
      <c r="DP10" s="381"/>
      <c r="DQ10" s="381"/>
      <c r="DR10" s="381"/>
      <c r="DS10" s="381"/>
      <c r="DT10" s="381"/>
      <c r="DU10" s="381"/>
      <c r="DV10" s="381"/>
      <c r="DW10" s="381"/>
      <c r="DX10" s="381"/>
      <c r="DY10" s="381"/>
      <c r="DZ10" s="381"/>
      <c r="EA10" s="381"/>
      <c r="EB10" s="381"/>
      <c r="EC10" s="381"/>
      <c r="ED10" s="381"/>
      <c r="EE10" s="381"/>
      <c r="EF10" s="381"/>
      <c r="EG10" s="381"/>
      <c r="EH10" s="381"/>
      <c r="EI10" s="381"/>
      <c r="EJ10" s="381"/>
      <c r="EK10" s="381"/>
      <c r="EL10" s="381"/>
      <c r="EM10" s="381"/>
      <c r="EN10" s="381"/>
      <c r="EO10" s="381"/>
      <c r="EP10" s="381"/>
      <c r="EQ10" s="381"/>
      <c r="ER10" s="381"/>
      <c r="ES10" s="381"/>
      <c r="ET10" s="381"/>
      <c r="EU10" s="381"/>
      <c r="EV10" s="381"/>
      <c r="EW10" s="381"/>
      <c r="EX10" s="381"/>
      <c r="EY10" s="381"/>
      <c r="EZ10" s="381"/>
      <c r="FA10" s="381"/>
      <c r="FB10" s="381"/>
      <c r="FC10" s="381"/>
      <c r="FD10" s="381"/>
      <c r="FE10" s="381"/>
      <c r="FF10" s="381"/>
      <c r="FG10" s="381"/>
      <c r="FH10" s="381"/>
      <c r="FI10" s="381"/>
      <c r="FJ10" s="381"/>
      <c r="FK10" s="381"/>
      <c r="FL10" s="381"/>
      <c r="FM10" s="381"/>
      <c r="FN10" s="381"/>
      <c r="FO10" s="381"/>
      <c r="FP10" s="381"/>
      <c r="FQ10" s="381"/>
      <c r="FR10" s="381"/>
      <c r="FS10" s="381"/>
      <c r="FT10" s="381"/>
      <c r="FU10" s="381"/>
      <c r="FV10" s="381"/>
      <c r="FW10" s="381"/>
      <c r="FX10" s="381"/>
      <c r="FY10" s="381"/>
      <c r="FZ10" s="381"/>
      <c r="GA10" s="381"/>
      <c r="GB10" s="381"/>
      <c r="GC10" s="381"/>
      <c r="GD10" s="381"/>
      <c r="GE10" s="381"/>
      <c r="GF10" s="381"/>
      <c r="GG10" s="381"/>
      <c r="GH10" s="381"/>
      <c r="GI10" s="381"/>
      <c r="GJ10" s="381"/>
      <c r="GK10" s="381"/>
      <c r="GL10" s="381"/>
      <c r="GM10" s="381"/>
      <c r="GN10" s="381"/>
      <c r="GO10" s="381"/>
      <c r="GP10" s="381"/>
      <c r="GQ10" s="381"/>
      <c r="GR10" s="381"/>
      <c r="GS10" s="381"/>
      <c r="GT10" s="381"/>
      <c r="GU10" s="381"/>
      <c r="GV10" s="381"/>
      <c r="GW10" s="381"/>
      <c r="GX10" s="381"/>
      <c r="GY10" s="381"/>
      <c r="GZ10" s="381"/>
      <c r="HA10" s="381"/>
      <c r="HB10" s="381"/>
      <c r="HC10" s="381"/>
      <c r="HD10" s="381"/>
      <c r="HE10" s="381"/>
      <c r="HF10" s="381"/>
      <c r="HG10" s="381"/>
      <c r="HH10" s="381"/>
      <c r="HI10" s="381"/>
      <c r="HJ10" s="381"/>
      <c r="HK10" s="381"/>
      <c r="HL10" s="381"/>
      <c r="HM10" s="381"/>
      <c r="HN10" s="381"/>
      <c r="HO10" s="381"/>
      <c r="HP10" s="381"/>
      <c r="HQ10" s="381"/>
      <c r="HR10" s="381"/>
      <c r="HS10" s="381"/>
      <c r="HT10" s="381"/>
      <c r="HU10" s="381"/>
    </row>
    <row r="11" s="215" customFormat="1" ht="30" customHeight="1" spans="1:229">
      <c r="A11" s="376" t="s">
        <v>120</v>
      </c>
      <c r="B11" s="382">
        <v>3000</v>
      </c>
      <c r="C11" s="383">
        <v>3145</v>
      </c>
      <c r="D11" s="378">
        <f t="shared" si="1"/>
        <v>-145</v>
      </c>
      <c r="E11" s="379">
        <f t="shared" si="0"/>
        <v>-0.0461049284578696</v>
      </c>
      <c r="F11" s="380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  <c r="R11" s="381"/>
      <c r="S11" s="381"/>
      <c r="T11" s="381"/>
      <c r="U11" s="381"/>
      <c r="V11" s="381"/>
      <c r="W11" s="381"/>
      <c r="X11" s="381"/>
      <c r="Y11" s="381"/>
      <c r="Z11" s="381"/>
      <c r="AA11" s="381"/>
      <c r="AB11" s="381"/>
      <c r="AC11" s="381"/>
      <c r="AD11" s="381"/>
      <c r="AE11" s="381"/>
      <c r="AF11" s="381"/>
      <c r="AG11" s="381"/>
      <c r="AH11" s="381"/>
      <c r="AI11" s="381"/>
      <c r="AJ11" s="381"/>
      <c r="AK11" s="381"/>
      <c r="AL11" s="381"/>
      <c r="AM11" s="381"/>
      <c r="AN11" s="381"/>
      <c r="AO11" s="381"/>
      <c r="AP11" s="381"/>
      <c r="AQ11" s="381"/>
      <c r="AR11" s="381"/>
      <c r="AS11" s="381"/>
      <c r="AT11" s="381"/>
      <c r="AU11" s="381"/>
      <c r="AV11" s="381"/>
      <c r="AW11" s="381"/>
      <c r="AX11" s="381"/>
      <c r="AY11" s="381"/>
      <c r="AZ11" s="381"/>
      <c r="BA11" s="381"/>
      <c r="BB11" s="381"/>
      <c r="BC11" s="381"/>
      <c r="BD11" s="381"/>
      <c r="BE11" s="381"/>
      <c r="BF11" s="381"/>
      <c r="BG11" s="381"/>
      <c r="BH11" s="381"/>
      <c r="BI11" s="381"/>
      <c r="BJ11" s="381"/>
      <c r="BK11" s="381"/>
      <c r="BL11" s="381"/>
      <c r="BM11" s="381"/>
      <c r="BN11" s="381"/>
      <c r="BO11" s="381"/>
      <c r="BP11" s="381"/>
      <c r="BQ11" s="381"/>
      <c r="BR11" s="381"/>
      <c r="BS11" s="381"/>
      <c r="BT11" s="381"/>
      <c r="BU11" s="381"/>
      <c r="BV11" s="381"/>
      <c r="BW11" s="381"/>
      <c r="BX11" s="381"/>
      <c r="BY11" s="381"/>
      <c r="BZ11" s="381"/>
      <c r="CA11" s="381"/>
      <c r="CB11" s="381"/>
      <c r="CC11" s="381"/>
      <c r="CD11" s="381"/>
      <c r="CE11" s="381"/>
      <c r="CF11" s="381"/>
      <c r="CG11" s="381"/>
      <c r="CH11" s="381"/>
      <c r="CI11" s="381"/>
      <c r="CJ11" s="381"/>
      <c r="CK11" s="381"/>
      <c r="CL11" s="381"/>
      <c r="CM11" s="381"/>
      <c r="CN11" s="381"/>
      <c r="CO11" s="381"/>
      <c r="CP11" s="381"/>
      <c r="CQ11" s="381"/>
      <c r="CR11" s="381"/>
      <c r="CS11" s="381"/>
      <c r="CT11" s="381"/>
      <c r="CU11" s="381"/>
      <c r="CV11" s="381"/>
      <c r="CW11" s="381"/>
      <c r="CX11" s="381"/>
      <c r="CY11" s="381"/>
      <c r="CZ11" s="381"/>
      <c r="DA11" s="381"/>
      <c r="DB11" s="381"/>
      <c r="DC11" s="381"/>
      <c r="DD11" s="381"/>
      <c r="DE11" s="381"/>
      <c r="DF11" s="381"/>
      <c r="DG11" s="381"/>
      <c r="DH11" s="381"/>
      <c r="DI11" s="381"/>
      <c r="DJ11" s="381"/>
      <c r="DK11" s="381"/>
      <c r="DL11" s="381"/>
      <c r="DM11" s="381"/>
      <c r="DN11" s="381"/>
      <c r="DO11" s="381"/>
      <c r="DP11" s="381"/>
      <c r="DQ11" s="381"/>
      <c r="DR11" s="381"/>
      <c r="DS11" s="381"/>
      <c r="DT11" s="381"/>
      <c r="DU11" s="381"/>
      <c r="DV11" s="381"/>
      <c r="DW11" s="381"/>
      <c r="DX11" s="381"/>
      <c r="DY11" s="381"/>
      <c r="DZ11" s="381"/>
      <c r="EA11" s="381"/>
      <c r="EB11" s="381"/>
      <c r="EC11" s="381"/>
      <c r="ED11" s="381"/>
      <c r="EE11" s="381"/>
      <c r="EF11" s="381"/>
      <c r="EG11" s="381"/>
      <c r="EH11" s="381"/>
      <c r="EI11" s="381"/>
      <c r="EJ11" s="381"/>
      <c r="EK11" s="381"/>
      <c r="EL11" s="381"/>
      <c r="EM11" s="381"/>
      <c r="EN11" s="381"/>
      <c r="EO11" s="381"/>
      <c r="EP11" s="381"/>
      <c r="EQ11" s="381"/>
      <c r="ER11" s="381"/>
      <c r="ES11" s="381"/>
      <c r="ET11" s="381"/>
      <c r="EU11" s="381"/>
      <c r="EV11" s="381"/>
      <c r="EW11" s="381"/>
      <c r="EX11" s="381"/>
      <c r="EY11" s="381"/>
      <c r="EZ11" s="381"/>
      <c r="FA11" s="381"/>
      <c r="FB11" s="381"/>
      <c r="FC11" s="381"/>
      <c r="FD11" s="381"/>
      <c r="FE11" s="381"/>
      <c r="FF11" s="381"/>
      <c r="FG11" s="381"/>
      <c r="FH11" s="381"/>
      <c r="FI11" s="381"/>
      <c r="FJ11" s="381"/>
      <c r="FK11" s="381"/>
      <c r="FL11" s="381"/>
      <c r="FM11" s="381"/>
      <c r="FN11" s="381"/>
      <c r="FO11" s="381"/>
      <c r="FP11" s="381"/>
      <c r="FQ11" s="381"/>
      <c r="FR11" s="381"/>
      <c r="FS11" s="381"/>
      <c r="FT11" s="381"/>
      <c r="FU11" s="381"/>
      <c r="FV11" s="381"/>
      <c r="FW11" s="381"/>
      <c r="FX11" s="381"/>
      <c r="FY11" s="381"/>
      <c r="FZ11" s="381"/>
      <c r="GA11" s="381"/>
      <c r="GB11" s="381"/>
      <c r="GC11" s="381"/>
      <c r="GD11" s="381"/>
      <c r="GE11" s="381"/>
      <c r="GF11" s="381"/>
      <c r="GG11" s="381"/>
      <c r="GH11" s="381"/>
      <c r="GI11" s="381"/>
      <c r="GJ11" s="381"/>
      <c r="GK11" s="381"/>
      <c r="GL11" s="381"/>
      <c r="GM11" s="381"/>
      <c r="GN11" s="381"/>
      <c r="GO11" s="381"/>
      <c r="GP11" s="381"/>
      <c r="GQ11" s="381"/>
      <c r="GR11" s="381"/>
      <c r="GS11" s="381"/>
      <c r="GT11" s="381"/>
      <c r="GU11" s="381"/>
      <c r="GV11" s="381"/>
      <c r="GW11" s="381"/>
      <c r="GX11" s="381"/>
      <c r="GY11" s="381"/>
      <c r="GZ11" s="381"/>
      <c r="HA11" s="381"/>
      <c r="HB11" s="381"/>
      <c r="HC11" s="381"/>
      <c r="HD11" s="381"/>
      <c r="HE11" s="381"/>
      <c r="HF11" s="381"/>
      <c r="HG11" s="381"/>
      <c r="HH11" s="381"/>
      <c r="HI11" s="381"/>
      <c r="HJ11" s="381"/>
      <c r="HK11" s="381"/>
      <c r="HL11" s="381"/>
      <c r="HM11" s="381"/>
      <c r="HN11" s="381"/>
      <c r="HO11" s="381"/>
      <c r="HP11" s="381"/>
      <c r="HQ11" s="381"/>
      <c r="HR11" s="381"/>
      <c r="HS11" s="381"/>
      <c r="HT11" s="381"/>
      <c r="HU11" s="381"/>
    </row>
    <row r="12" s="215" customFormat="1" ht="30" customHeight="1" spans="1:229">
      <c r="A12" s="376" t="s">
        <v>121</v>
      </c>
      <c r="B12" s="382">
        <v>400</v>
      </c>
      <c r="C12" s="386">
        <v>429</v>
      </c>
      <c r="D12" s="378">
        <f t="shared" si="1"/>
        <v>-29</v>
      </c>
      <c r="E12" s="379"/>
      <c r="F12" s="380"/>
      <c r="G12" s="381"/>
      <c r="H12" s="381"/>
      <c r="I12" s="381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381"/>
      <c r="Y12" s="381"/>
      <c r="Z12" s="381"/>
      <c r="AA12" s="381"/>
      <c r="AB12" s="381"/>
      <c r="AC12" s="381"/>
      <c r="AD12" s="381"/>
      <c r="AE12" s="381"/>
      <c r="AF12" s="381"/>
      <c r="AG12" s="381"/>
      <c r="AH12" s="381"/>
      <c r="AI12" s="381"/>
      <c r="AJ12" s="381"/>
      <c r="AK12" s="381"/>
      <c r="AL12" s="381"/>
      <c r="AM12" s="381"/>
      <c r="AN12" s="381"/>
      <c r="AO12" s="381"/>
      <c r="AP12" s="381"/>
      <c r="AQ12" s="381"/>
      <c r="AR12" s="381"/>
      <c r="AS12" s="381"/>
      <c r="AT12" s="381"/>
      <c r="AU12" s="381"/>
      <c r="AV12" s="381"/>
      <c r="AW12" s="381"/>
      <c r="AX12" s="381"/>
      <c r="AY12" s="381"/>
      <c r="AZ12" s="381"/>
      <c r="BA12" s="381"/>
      <c r="BB12" s="381"/>
      <c r="BC12" s="381"/>
      <c r="BD12" s="381"/>
      <c r="BE12" s="381"/>
      <c r="BF12" s="381"/>
      <c r="BG12" s="381"/>
      <c r="BH12" s="381"/>
      <c r="BI12" s="381"/>
      <c r="BJ12" s="381"/>
      <c r="BK12" s="381"/>
      <c r="BL12" s="381"/>
      <c r="BM12" s="381"/>
      <c r="BN12" s="381"/>
      <c r="BO12" s="381"/>
      <c r="BP12" s="381"/>
      <c r="BQ12" s="381"/>
      <c r="BR12" s="381"/>
      <c r="BS12" s="381"/>
      <c r="BT12" s="381"/>
      <c r="BU12" s="381"/>
      <c r="BV12" s="381"/>
      <c r="BW12" s="381"/>
      <c r="BX12" s="381"/>
      <c r="BY12" s="381"/>
      <c r="BZ12" s="381"/>
      <c r="CA12" s="381"/>
      <c r="CB12" s="381"/>
      <c r="CC12" s="381"/>
      <c r="CD12" s="381"/>
      <c r="CE12" s="381"/>
      <c r="CF12" s="381"/>
      <c r="CG12" s="381"/>
      <c r="CH12" s="381"/>
      <c r="CI12" s="381"/>
      <c r="CJ12" s="381"/>
      <c r="CK12" s="381"/>
      <c r="CL12" s="381"/>
      <c r="CM12" s="381"/>
      <c r="CN12" s="381"/>
      <c r="CO12" s="381"/>
      <c r="CP12" s="381"/>
      <c r="CQ12" s="381"/>
      <c r="CR12" s="381"/>
      <c r="CS12" s="381"/>
      <c r="CT12" s="381"/>
      <c r="CU12" s="381"/>
      <c r="CV12" s="381"/>
      <c r="CW12" s="381"/>
      <c r="CX12" s="381"/>
      <c r="CY12" s="381"/>
      <c r="CZ12" s="381"/>
      <c r="DA12" s="381"/>
      <c r="DB12" s="381"/>
      <c r="DC12" s="381"/>
      <c r="DD12" s="381"/>
      <c r="DE12" s="381"/>
      <c r="DF12" s="381"/>
      <c r="DG12" s="381"/>
      <c r="DH12" s="381"/>
      <c r="DI12" s="381"/>
      <c r="DJ12" s="381"/>
      <c r="DK12" s="381"/>
      <c r="DL12" s="381"/>
      <c r="DM12" s="381"/>
      <c r="DN12" s="381"/>
      <c r="DO12" s="381"/>
      <c r="DP12" s="381"/>
      <c r="DQ12" s="381"/>
      <c r="DR12" s="381"/>
      <c r="DS12" s="381"/>
      <c r="DT12" s="381"/>
      <c r="DU12" s="381"/>
      <c r="DV12" s="381"/>
      <c r="DW12" s="381"/>
      <c r="DX12" s="381"/>
      <c r="DY12" s="381"/>
      <c r="DZ12" s="381"/>
      <c r="EA12" s="381"/>
      <c r="EB12" s="381"/>
      <c r="EC12" s="381"/>
      <c r="ED12" s="381"/>
      <c r="EE12" s="381"/>
      <c r="EF12" s="381"/>
      <c r="EG12" s="381"/>
      <c r="EH12" s="381"/>
      <c r="EI12" s="381"/>
      <c r="EJ12" s="381"/>
      <c r="EK12" s="381"/>
      <c r="EL12" s="381"/>
      <c r="EM12" s="381"/>
      <c r="EN12" s="381"/>
      <c r="EO12" s="381"/>
      <c r="EP12" s="381"/>
      <c r="EQ12" s="381"/>
      <c r="ER12" s="381"/>
      <c r="ES12" s="381"/>
      <c r="ET12" s="381"/>
      <c r="EU12" s="381"/>
      <c r="EV12" s="381"/>
      <c r="EW12" s="381"/>
      <c r="EX12" s="381"/>
      <c r="EY12" s="381"/>
      <c r="EZ12" s="381"/>
      <c r="FA12" s="381"/>
      <c r="FB12" s="381"/>
      <c r="FC12" s="381"/>
      <c r="FD12" s="381"/>
      <c r="FE12" s="381"/>
      <c r="FF12" s="381"/>
      <c r="FG12" s="381"/>
      <c r="FH12" s="381"/>
      <c r="FI12" s="381"/>
      <c r="FJ12" s="381"/>
      <c r="FK12" s="381"/>
      <c r="FL12" s="381"/>
      <c r="FM12" s="381"/>
      <c r="FN12" s="381"/>
      <c r="FO12" s="381"/>
      <c r="FP12" s="381"/>
      <c r="FQ12" s="381"/>
      <c r="FR12" s="381"/>
      <c r="FS12" s="381"/>
      <c r="FT12" s="381"/>
      <c r="FU12" s="381"/>
      <c r="FV12" s="381"/>
      <c r="FW12" s="381"/>
      <c r="FX12" s="381"/>
      <c r="FY12" s="381"/>
      <c r="FZ12" s="381"/>
      <c r="GA12" s="381"/>
      <c r="GB12" s="381"/>
      <c r="GC12" s="381"/>
      <c r="GD12" s="381"/>
      <c r="GE12" s="381"/>
      <c r="GF12" s="381"/>
      <c r="GG12" s="381"/>
      <c r="GH12" s="381"/>
      <c r="GI12" s="381"/>
      <c r="GJ12" s="381"/>
      <c r="GK12" s="381"/>
      <c r="GL12" s="381"/>
      <c r="GM12" s="381"/>
      <c r="GN12" s="381"/>
      <c r="GO12" s="381"/>
      <c r="GP12" s="381"/>
      <c r="GQ12" s="381"/>
      <c r="GR12" s="381"/>
      <c r="GS12" s="381"/>
      <c r="GT12" s="381"/>
      <c r="GU12" s="381"/>
      <c r="GV12" s="381"/>
      <c r="GW12" s="381"/>
      <c r="GX12" s="381"/>
      <c r="GY12" s="381"/>
      <c r="GZ12" s="381"/>
      <c r="HA12" s="381"/>
      <c r="HB12" s="381"/>
      <c r="HC12" s="381"/>
      <c r="HD12" s="381"/>
      <c r="HE12" s="381"/>
      <c r="HF12" s="381"/>
      <c r="HG12" s="381"/>
      <c r="HH12" s="381"/>
      <c r="HI12" s="381"/>
      <c r="HJ12" s="381"/>
      <c r="HK12" s="381"/>
      <c r="HL12" s="381"/>
      <c r="HM12" s="381"/>
      <c r="HN12" s="381"/>
      <c r="HO12" s="381"/>
      <c r="HP12" s="381"/>
      <c r="HQ12" s="381"/>
      <c r="HR12" s="381"/>
      <c r="HS12" s="381"/>
      <c r="HT12" s="381"/>
      <c r="HU12" s="381"/>
    </row>
    <row r="13" s="215" customFormat="1" ht="30" customHeight="1" spans="1:229">
      <c r="A13" s="376" t="s">
        <v>122</v>
      </c>
      <c r="B13" s="377"/>
      <c r="C13" s="377"/>
      <c r="D13" s="378"/>
      <c r="E13" s="379"/>
      <c r="F13" s="380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381"/>
      <c r="Y13" s="381"/>
      <c r="Z13" s="381"/>
      <c r="AA13" s="381"/>
      <c r="AB13" s="381"/>
      <c r="AC13" s="381"/>
      <c r="AD13" s="381"/>
      <c r="AE13" s="381"/>
      <c r="AF13" s="381"/>
      <c r="AG13" s="381"/>
      <c r="AH13" s="381"/>
      <c r="AI13" s="381"/>
      <c r="AJ13" s="381"/>
      <c r="AK13" s="381"/>
      <c r="AL13" s="381"/>
      <c r="AM13" s="381"/>
      <c r="AN13" s="381"/>
      <c r="AO13" s="381"/>
      <c r="AP13" s="381"/>
      <c r="AQ13" s="381"/>
      <c r="AR13" s="381"/>
      <c r="AS13" s="381"/>
      <c r="AT13" s="381"/>
      <c r="AU13" s="381"/>
      <c r="AV13" s="381"/>
      <c r="AW13" s="381"/>
      <c r="AX13" s="381"/>
      <c r="AY13" s="381"/>
      <c r="AZ13" s="381"/>
      <c r="BA13" s="381"/>
      <c r="BB13" s="381"/>
      <c r="BC13" s="381"/>
      <c r="BD13" s="381"/>
      <c r="BE13" s="381"/>
      <c r="BF13" s="381"/>
      <c r="BG13" s="381"/>
      <c r="BH13" s="381"/>
      <c r="BI13" s="381"/>
      <c r="BJ13" s="381"/>
      <c r="BK13" s="381"/>
      <c r="BL13" s="381"/>
      <c r="BM13" s="381"/>
      <c r="BN13" s="381"/>
      <c r="BO13" s="381"/>
      <c r="BP13" s="381"/>
      <c r="BQ13" s="381"/>
      <c r="BR13" s="381"/>
      <c r="BS13" s="381"/>
      <c r="BT13" s="381"/>
      <c r="BU13" s="381"/>
      <c r="BV13" s="381"/>
      <c r="BW13" s="381"/>
      <c r="BX13" s="381"/>
      <c r="BY13" s="381"/>
      <c r="BZ13" s="381"/>
      <c r="CA13" s="381"/>
      <c r="CB13" s="381"/>
      <c r="CC13" s="381"/>
      <c r="CD13" s="381"/>
      <c r="CE13" s="381"/>
      <c r="CF13" s="381"/>
      <c r="CG13" s="381"/>
      <c r="CH13" s="381"/>
      <c r="CI13" s="381"/>
      <c r="CJ13" s="381"/>
      <c r="CK13" s="381"/>
      <c r="CL13" s="381"/>
      <c r="CM13" s="381"/>
      <c r="CN13" s="381"/>
      <c r="CO13" s="381"/>
      <c r="CP13" s="381"/>
      <c r="CQ13" s="381"/>
      <c r="CR13" s="381"/>
      <c r="CS13" s="381"/>
      <c r="CT13" s="381"/>
      <c r="CU13" s="381"/>
      <c r="CV13" s="381"/>
      <c r="CW13" s="381"/>
      <c r="CX13" s="381"/>
      <c r="CY13" s="381"/>
      <c r="CZ13" s="381"/>
      <c r="DA13" s="381"/>
      <c r="DB13" s="381"/>
      <c r="DC13" s="381"/>
      <c r="DD13" s="381"/>
      <c r="DE13" s="381"/>
      <c r="DF13" s="381"/>
      <c r="DG13" s="381"/>
      <c r="DH13" s="381"/>
      <c r="DI13" s="381"/>
      <c r="DJ13" s="381"/>
      <c r="DK13" s="381"/>
      <c r="DL13" s="381"/>
      <c r="DM13" s="381"/>
      <c r="DN13" s="381"/>
      <c r="DO13" s="381"/>
      <c r="DP13" s="381"/>
      <c r="DQ13" s="381"/>
      <c r="DR13" s="381"/>
      <c r="DS13" s="381"/>
      <c r="DT13" s="381"/>
      <c r="DU13" s="381"/>
      <c r="DV13" s="381"/>
      <c r="DW13" s="381"/>
      <c r="DX13" s="381"/>
      <c r="DY13" s="381"/>
      <c r="DZ13" s="381"/>
      <c r="EA13" s="381"/>
      <c r="EB13" s="381"/>
      <c r="EC13" s="381"/>
      <c r="ED13" s="381"/>
      <c r="EE13" s="381"/>
      <c r="EF13" s="381"/>
      <c r="EG13" s="381"/>
      <c r="EH13" s="381"/>
      <c r="EI13" s="381"/>
      <c r="EJ13" s="381"/>
      <c r="EK13" s="381"/>
      <c r="EL13" s="381"/>
      <c r="EM13" s="381"/>
      <c r="EN13" s="381"/>
      <c r="EO13" s="381"/>
      <c r="EP13" s="381"/>
      <c r="EQ13" s="381"/>
      <c r="ER13" s="381"/>
      <c r="ES13" s="381"/>
      <c r="ET13" s="381"/>
      <c r="EU13" s="381"/>
      <c r="EV13" s="381"/>
      <c r="EW13" s="381"/>
      <c r="EX13" s="381"/>
      <c r="EY13" s="381"/>
      <c r="EZ13" s="381"/>
      <c r="FA13" s="381"/>
      <c r="FB13" s="381"/>
      <c r="FC13" s="381"/>
      <c r="FD13" s="381"/>
      <c r="FE13" s="381"/>
      <c r="FF13" s="381"/>
      <c r="FG13" s="381"/>
      <c r="FH13" s="381"/>
      <c r="FI13" s="381"/>
      <c r="FJ13" s="381"/>
      <c r="FK13" s="381"/>
      <c r="FL13" s="381"/>
      <c r="FM13" s="381"/>
      <c r="FN13" s="381"/>
      <c r="FO13" s="381"/>
      <c r="FP13" s="381"/>
      <c r="FQ13" s="381"/>
      <c r="FR13" s="381"/>
      <c r="FS13" s="381"/>
      <c r="FT13" s="381"/>
      <c r="FU13" s="381"/>
      <c r="FV13" s="381"/>
      <c r="FW13" s="381"/>
      <c r="FX13" s="381"/>
      <c r="FY13" s="381"/>
      <c r="FZ13" s="381"/>
      <c r="GA13" s="381"/>
      <c r="GB13" s="381"/>
      <c r="GC13" s="381"/>
      <c r="GD13" s="381"/>
      <c r="GE13" s="381"/>
      <c r="GF13" s="381"/>
      <c r="GG13" s="381"/>
      <c r="GH13" s="381"/>
      <c r="GI13" s="381"/>
      <c r="GJ13" s="381"/>
      <c r="GK13" s="381"/>
      <c r="GL13" s="381"/>
      <c r="GM13" s="381"/>
      <c r="GN13" s="381"/>
      <c r="GO13" s="381"/>
      <c r="GP13" s="381"/>
      <c r="GQ13" s="381"/>
      <c r="GR13" s="381"/>
      <c r="GS13" s="381"/>
      <c r="GT13" s="381"/>
      <c r="GU13" s="381"/>
      <c r="GV13" s="381"/>
      <c r="GW13" s="381"/>
      <c r="GX13" s="381"/>
      <c r="GY13" s="381"/>
      <c r="GZ13" s="381"/>
      <c r="HA13" s="381"/>
      <c r="HB13" s="381"/>
      <c r="HC13" s="381"/>
      <c r="HD13" s="381"/>
      <c r="HE13" s="381"/>
      <c r="HF13" s="381"/>
      <c r="HG13" s="381"/>
      <c r="HH13" s="381"/>
      <c r="HI13" s="381"/>
      <c r="HJ13" s="381"/>
      <c r="HK13" s="381"/>
      <c r="HL13" s="381"/>
      <c r="HM13" s="381"/>
      <c r="HN13" s="381"/>
      <c r="HO13" s="381"/>
      <c r="HP13" s="381"/>
      <c r="HQ13" s="381"/>
      <c r="HR13" s="381"/>
      <c r="HS13" s="381"/>
      <c r="HT13" s="381"/>
      <c r="HU13" s="381"/>
    </row>
    <row r="14" s="361" customFormat="1" ht="30" customHeight="1" spans="1:229">
      <c r="A14" s="376" t="s">
        <v>123</v>
      </c>
      <c r="B14" s="387">
        <f>B5+B6</f>
        <v>53000</v>
      </c>
      <c r="C14" s="387">
        <f>C6+C5</f>
        <v>52150</v>
      </c>
      <c r="D14" s="388">
        <f>B14-C14</f>
        <v>850</v>
      </c>
      <c r="E14" s="389">
        <f>D14/C14</f>
        <v>0.0162991371045062</v>
      </c>
      <c r="F14" s="390"/>
      <c r="G14" s="373"/>
      <c r="H14" s="373"/>
      <c r="I14" s="373"/>
      <c r="J14" s="373"/>
      <c r="K14" s="373"/>
      <c r="L14" s="373"/>
      <c r="M14" s="373"/>
      <c r="N14" s="373"/>
      <c r="O14" s="373"/>
      <c r="P14" s="373"/>
      <c r="Q14" s="373"/>
      <c r="R14" s="373"/>
      <c r="S14" s="373"/>
      <c r="T14" s="373"/>
      <c r="U14" s="373"/>
      <c r="V14" s="373"/>
      <c r="W14" s="373"/>
      <c r="X14" s="373"/>
      <c r="Y14" s="373"/>
      <c r="Z14" s="373"/>
      <c r="AA14" s="373"/>
      <c r="AB14" s="373"/>
      <c r="AC14" s="373"/>
      <c r="AD14" s="373"/>
      <c r="AE14" s="373"/>
      <c r="AF14" s="373"/>
      <c r="AG14" s="373"/>
      <c r="AH14" s="373"/>
      <c r="AI14" s="373"/>
      <c r="AJ14" s="373"/>
      <c r="AK14" s="373"/>
      <c r="AL14" s="373"/>
      <c r="AM14" s="373"/>
      <c r="AN14" s="373"/>
      <c r="AO14" s="373"/>
      <c r="AP14" s="373"/>
      <c r="AQ14" s="373"/>
      <c r="AR14" s="373"/>
      <c r="AS14" s="373"/>
      <c r="AT14" s="373"/>
      <c r="AU14" s="373"/>
      <c r="AV14" s="373"/>
      <c r="AW14" s="373"/>
      <c r="AX14" s="373"/>
      <c r="AY14" s="373"/>
      <c r="AZ14" s="373"/>
      <c r="BA14" s="373"/>
      <c r="BB14" s="373"/>
      <c r="BC14" s="373"/>
      <c r="BD14" s="373"/>
      <c r="BE14" s="373"/>
      <c r="BF14" s="373"/>
      <c r="BG14" s="373"/>
      <c r="BH14" s="373"/>
      <c r="BI14" s="373"/>
      <c r="BJ14" s="373"/>
      <c r="BK14" s="373"/>
      <c r="BL14" s="373"/>
      <c r="BM14" s="373"/>
      <c r="BN14" s="373"/>
      <c r="BO14" s="373"/>
      <c r="BP14" s="373"/>
      <c r="BQ14" s="373"/>
      <c r="BR14" s="373"/>
      <c r="BS14" s="373"/>
      <c r="BT14" s="373"/>
      <c r="BU14" s="373"/>
      <c r="BV14" s="373"/>
      <c r="BW14" s="373"/>
      <c r="BX14" s="373"/>
      <c r="BY14" s="373"/>
      <c r="BZ14" s="373"/>
      <c r="CA14" s="373"/>
      <c r="CB14" s="373"/>
      <c r="CC14" s="373"/>
      <c r="CD14" s="373"/>
      <c r="CE14" s="373"/>
      <c r="CF14" s="373"/>
      <c r="CG14" s="373"/>
      <c r="CH14" s="373"/>
      <c r="CI14" s="373"/>
      <c r="CJ14" s="373"/>
      <c r="CK14" s="373"/>
      <c r="CL14" s="373"/>
      <c r="CM14" s="373"/>
      <c r="CN14" s="373"/>
      <c r="CO14" s="373"/>
      <c r="CP14" s="373"/>
      <c r="CQ14" s="373"/>
      <c r="CR14" s="373"/>
      <c r="CS14" s="373"/>
      <c r="CT14" s="373"/>
      <c r="CU14" s="373"/>
      <c r="CV14" s="373"/>
      <c r="CW14" s="373"/>
      <c r="CX14" s="373"/>
      <c r="CY14" s="373"/>
      <c r="CZ14" s="373"/>
      <c r="DA14" s="373"/>
      <c r="DB14" s="373"/>
      <c r="DC14" s="373"/>
      <c r="DD14" s="373"/>
      <c r="DE14" s="373"/>
      <c r="DF14" s="373"/>
      <c r="DG14" s="373"/>
      <c r="DH14" s="373"/>
      <c r="DI14" s="373"/>
      <c r="DJ14" s="373"/>
      <c r="DK14" s="373"/>
      <c r="DL14" s="373"/>
      <c r="DM14" s="373"/>
      <c r="DN14" s="373"/>
      <c r="DO14" s="373"/>
      <c r="DP14" s="373"/>
      <c r="DQ14" s="373"/>
      <c r="DR14" s="373"/>
      <c r="DS14" s="373"/>
      <c r="DT14" s="373"/>
      <c r="DU14" s="373"/>
      <c r="DV14" s="373"/>
      <c r="DW14" s="373"/>
      <c r="DX14" s="373"/>
      <c r="DY14" s="373"/>
      <c r="DZ14" s="373"/>
      <c r="EA14" s="373"/>
      <c r="EB14" s="373"/>
      <c r="EC14" s="373"/>
      <c r="ED14" s="373"/>
      <c r="EE14" s="373"/>
      <c r="EF14" s="373"/>
      <c r="EG14" s="373"/>
      <c r="EH14" s="373"/>
      <c r="EI14" s="373"/>
      <c r="EJ14" s="373"/>
      <c r="EK14" s="373"/>
      <c r="EL14" s="373"/>
      <c r="EM14" s="373"/>
      <c r="EN14" s="373"/>
      <c r="EO14" s="373"/>
      <c r="EP14" s="373"/>
      <c r="EQ14" s="373"/>
      <c r="ER14" s="373"/>
      <c r="ES14" s="373"/>
      <c r="ET14" s="373"/>
      <c r="EU14" s="373"/>
      <c r="EV14" s="373"/>
      <c r="EW14" s="373"/>
      <c r="EX14" s="373"/>
      <c r="EY14" s="373"/>
      <c r="EZ14" s="373"/>
      <c r="FA14" s="373"/>
      <c r="FB14" s="373"/>
      <c r="FC14" s="373"/>
      <c r="FD14" s="373"/>
      <c r="FE14" s="373"/>
      <c r="FF14" s="373"/>
      <c r="FG14" s="373"/>
      <c r="FH14" s="373"/>
      <c r="FI14" s="373"/>
      <c r="FJ14" s="373"/>
      <c r="FK14" s="373"/>
      <c r="FL14" s="373"/>
      <c r="FM14" s="373"/>
      <c r="FN14" s="373"/>
      <c r="FO14" s="373"/>
      <c r="FP14" s="373"/>
      <c r="FQ14" s="373"/>
      <c r="FR14" s="373"/>
      <c r="FS14" s="373"/>
      <c r="FT14" s="373"/>
      <c r="FU14" s="373"/>
      <c r="FV14" s="373"/>
      <c r="FW14" s="373"/>
      <c r="FX14" s="373"/>
      <c r="FY14" s="373"/>
      <c r="FZ14" s="373"/>
      <c r="GA14" s="373"/>
      <c r="GB14" s="373"/>
      <c r="GC14" s="373"/>
      <c r="GD14" s="373"/>
      <c r="GE14" s="373"/>
      <c r="GF14" s="373"/>
      <c r="GG14" s="373"/>
      <c r="GH14" s="373"/>
      <c r="GI14" s="373"/>
      <c r="GJ14" s="373"/>
      <c r="GK14" s="373"/>
      <c r="GL14" s="373"/>
      <c r="GM14" s="373"/>
      <c r="GN14" s="373"/>
      <c r="GO14" s="373"/>
      <c r="GP14" s="373"/>
      <c r="GQ14" s="373"/>
      <c r="GR14" s="373"/>
      <c r="GS14" s="373"/>
      <c r="GT14" s="373"/>
      <c r="GU14" s="373"/>
      <c r="GV14" s="373"/>
      <c r="GW14" s="373"/>
      <c r="GX14" s="373"/>
      <c r="GY14" s="373"/>
      <c r="GZ14" s="373"/>
      <c r="HA14" s="373"/>
      <c r="HB14" s="373"/>
      <c r="HC14" s="373"/>
      <c r="HD14" s="373"/>
      <c r="HE14" s="373"/>
      <c r="HF14" s="373"/>
      <c r="HG14" s="373"/>
      <c r="HH14" s="373"/>
      <c r="HI14" s="373"/>
      <c r="HJ14" s="373"/>
      <c r="HK14" s="373"/>
      <c r="HL14" s="373"/>
      <c r="HM14" s="373"/>
      <c r="HN14" s="373"/>
      <c r="HO14" s="373"/>
      <c r="HP14" s="373"/>
      <c r="HQ14" s="373"/>
      <c r="HR14" s="373"/>
      <c r="HS14" s="373"/>
      <c r="HT14" s="373"/>
      <c r="HU14" s="373"/>
    </row>
  </sheetData>
  <mergeCells count="7">
    <mergeCell ref="A1:F1"/>
    <mergeCell ref="E2:F2"/>
    <mergeCell ref="D3:E3"/>
    <mergeCell ref="A3:A4"/>
    <mergeCell ref="B3:B4"/>
    <mergeCell ref="C3:C4"/>
    <mergeCell ref="F3:F4"/>
  </mergeCells>
  <pageMargins left="0.75" right="0.75" top="1" bottom="1" header="0.5" footer="0.5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HG34"/>
  <sheetViews>
    <sheetView workbookViewId="0">
      <selection activeCell="C29" sqref="C29"/>
    </sheetView>
  </sheetViews>
  <sheetFormatPr defaultColWidth="9" defaultRowHeight="14.25"/>
  <cols>
    <col min="1" max="1" width="36.75" style="66" customWidth="1"/>
    <col min="2" max="3" width="20.5" style="309" customWidth="1"/>
    <col min="4" max="6" width="20.5" style="310" customWidth="1"/>
    <col min="7" max="7" width="30.25" customWidth="1"/>
    <col min="8" max="8" width="11.125"/>
    <col min="9" max="9" width="14.125"/>
    <col min="11" max="11" width="29.875" style="82" customWidth="1"/>
    <col min="12" max="12" width="19.375" style="82" customWidth="1"/>
    <col min="13" max="13" width="19.875" customWidth="1"/>
    <col min="14" max="14" width="11.125"/>
    <col min="15" max="15" width="10.125"/>
  </cols>
  <sheetData>
    <row r="1" ht="51" customHeight="1" spans="1:15">
      <c r="A1" s="311" t="s">
        <v>26</v>
      </c>
      <c r="B1" s="312"/>
      <c r="C1" s="312"/>
      <c r="D1" s="313"/>
      <c r="E1" s="314"/>
      <c r="F1" s="313"/>
      <c r="G1" s="315"/>
    </row>
    <row r="2" spans="1:15">
      <c r="A2" s="316" t="s">
        <v>225</v>
      </c>
      <c r="B2" s="317"/>
      <c r="C2" s="317"/>
      <c r="D2" s="284"/>
      <c r="E2" s="285"/>
      <c r="F2" s="318" t="s">
        <v>226</v>
      </c>
      <c r="G2" s="287"/>
    </row>
    <row r="3" s="275" customFormat="1" ht="22" customHeight="1" spans="1:15">
      <c r="A3" s="319" t="s">
        <v>126</v>
      </c>
      <c r="B3" s="320" t="s">
        <v>227</v>
      </c>
      <c r="C3" s="320" t="s">
        <v>228</v>
      </c>
      <c r="D3" s="321" t="s">
        <v>214</v>
      </c>
      <c r="E3" s="322" t="s">
        <v>215</v>
      </c>
      <c r="F3" s="322"/>
      <c r="G3" s="292" t="s">
        <v>131</v>
      </c>
      <c r="K3" s="323"/>
      <c r="L3" s="323"/>
    </row>
    <row r="4" s="276" customFormat="1" ht="19" customHeight="1" spans="1:15">
      <c r="A4" s="324"/>
      <c r="B4" s="325"/>
      <c r="C4" s="325"/>
      <c r="D4" s="326"/>
      <c r="E4" s="327" t="s">
        <v>110</v>
      </c>
      <c r="F4" s="327" t="s">
        <v>112</v>
      </c>
      <c r="G4" s="298"/>
      <c r="K4" s="328"/>
      <c r="L4" s="328"/>
    </row>
    <row r="5" s="276" customFormat="1" ht="20" customHeight="1" spans="1:15">
      <c r="A5" s="329" t="s">
        <v>132</v>
      </c>
      <c r="B5" s="330">
        <v>38909.3522</v>
      </c>
      <c r="C5" s="331">
        <v>27619</v>
      </c>
      <c r="D5" s="332">
        <v>24343</v>
      </c>
      <c r="E5" s="332">
        <f>C5-D5</f>
        <v>3276</v>
      </c>
      <c r="F5" s="333">
        <f t="shared" ref="F5:F24" si="0">E5/D5</f>
        <v>0.134576675019513</v>
      </c>
      <c r="G5" s="301" t="s">
        <v>229</v>
      </c>
      <c r="K5" s="334" t="s">
        <v>230</v>
      </c>
      <c r="L5" s="334"/>
      <c r="M5" s="334"/>
    </row>
    <row r="6" s="276" customFormat="1" ht="20" customHeight="1" spans="1:15">
      <c r="A6" s="329" t="s">
        <v>133</v>
      </c>
      <c r="B6" s="335">
        <v>8783.4484</v>
      </c>
      <c r="C6" s="336">
        <v>8783.4484</v>
      </c>
      <c r="D6" s="332">
        <v>8186</v>
      </c>
      <c r="E6" s="332">
        <f t="shared" ref="E6:E23" si="1">C6-D6</f>
        <v>597.448399999999</v>
      </c>
      <c r="F6" s="333">
        <f t="shared" si="0"/>
        <v>0.0729841680918641</v>
      </c>
      <c r="G6" s="301"/>
      <c r="K6" s="337" t="s">
        <v>231</v>
      </c>
      <c r="L6" s="337" t="s">
        <v>232</v>
      </c>
      <c r="M6" s="338" t="s">
        <v>208</v>
      </c>
    </row>
    <row r="7" s="276" customFormat="1" ht="20" customHeight="1" spans="1:15">
      <c r="A7" s="329" t="s">
        <v>134</v>
      </c>
      <c r="B7" s="335">
        <v>57008.702378</v>
      </c>
      <c r="C7" s="331">
        <v>65108</v>
      </c>
      <c r="D7" s="332">
        <v>64309</v>
      </c>
      <c r="E7" s="332">
        <f t="shared" si="1"/>
        <v>799</v>
      </c>
      <c r="F7" s="333">
        <f t="shared" si="0"/>
        <v>0.0124243884992769</v>
      </c>
      <c r="G7" s="301"/>
      <c r="H7" s="276">
        <f>C7-B7</f>
        <v>8099.297622</v>
      </c>
      <c r="K7" s="337" t="s">
        <v>233</v>
      </c>
      <c r="L7" s="339">
        <v>22200</v>
      </c>
      <c r="M7" s="338" t="s">
        <v>234</v>
      </c>
    </row>
    <row r="8" s="276" customFormat="1" ht="20" customHeight="1" spans="1:15">
      <c r="A8" s="329" t="s">
        <v>135</v>
      </c>
      <c r="B8" s="335">
        <v>288.8648</v>
      </c>
      <c r="C8" s="331">
        <v>3460</v>
      </c>
      <c r="D8" s="332">
        <v>3431</v>
      </c>
      <c r="E8" s="332">
        <f t="shared" si="1"/>
        <v>29</v>
      </c>
      <c r="F8" s="333">
        <f t="shared" si="0"/>
        <v>0.00845234625473623</v>
      </c>
      <c r="G8" s="301" t="s">
        <v>235</v>
      </c>
      <c r="K8" s="337" t="s">
        <v>236</v>
      </c>
      <c r="L8" s="339">
        <v>248040.13</v>
      </c>
      <c r="M8" s="338">
        <v>-200</v>
      </c>
    </row>
    <row r="9" s="276" customFormat="1" ht="20" customHeight="1" spans="1:15">
      <c r="A9" s="329" t="s">
        <v>136</v>
      </c>
      <c r="B9" s="335">
        <v>1730.1709</v>
      </c>
      <c r="C9" s="331">
        <v>2030</v>
      </c>
      <c r="D9" s="332">
        <v>2102</v>
      </c>
      <c r="E9" s="332">
        <f t="shared" si="1"/>
        <v>-72</v>
      </c>
      <c r="F9" s="333">
        <f t="shared" si="0"/>
        <v>-0.0342530922930542</v>
      </c>
      <c r="G9" s="301" t="s">
        <v>237</v>
      </c>
      <c r="K9" s="337" t="s">
        <v>238</v>
      </c>
      <c r="L9" s="339">
        <v>5518</v>
      </c>
      <c r="M9" s="338"/>
      <c r="N9" s="276"/>
      <c r="O9" s="276">
        <f>L7+L8+L9</f>
        <v>275758.13</v>
      </c>
    </row>
    <row r="10" s="276" customFormat="1" ht="20" customHeight="1" spans="1:15">
      <c r="A10" s="329" t="s">
        <v>137</v>
      </c>
      <c r="B10" s="335">
        <v>79983.6994</v>
      </c>
      <c r="C10" s="340">
        <v>79983.6994</v>
      </c>
      <c r="D10" s="332">
        <v>78075</v>
      </c>
      <c r="E10" s="332">
        <f t="shared" si="1"/>
        <v>1908.6994</v>
      </c>
      <c r="F10" s="333">
        <f t="shared" si="0"/>
        <v>0.0244469983989753</v>
      </c>
      <c r="G10" s="301"/>
      <c r="K10" s="337" t="s">
        <v>222</v>
      </c>
      <c r="L10" s="339">
        <v>8493</v>
      </c>
      <c r="M10" s="338"/>
    </row>
    <row r="11" s="276" customFormat="1" ht="20" customHeight="1" spans="1:15">
      <c r="A11" s="329" t="s">
        <v>138</v>
      </c>
      <c r="B11" s="335">
        <v>20023.372584</v>
      </c>
      <c r="C11" s="340">
        <v>20023.372584</v>
      </c>
      <c r="D11" s="332">
        <v>20078</v>
      </c>
      <c r="E11" s="332">
        <f t="shared" si="1"/>
        <v>-54.6274159999994</v>
      </c>
      <c r="F11" s="333">
        <f t="shared" si="0"/>
        <v>-0.00272075983663708</v>
      </c>
      <c r="G11" s="301"/>
      <c r="K11" s="337" t="s">
        <v>239</v>
      </c>
      <c r="L11" s="339">
        <f>L7+L8+L9-L10</f>
        <v>267265.13</v>
      </c>
      <c r="M11" s="338"/>
    </row>
    <row r="12" s="276" customFormat="1" ht="20" customHeight="1" spans="1:15">
      <c r="A12" s="329" t="s">
        <v>139</v>
      </c>
      <c r="B12" s="335">
        <v>6164.4051</v>
      </c>
      <c r="C12" s="340">
        <v>6164.4051</v>
      </c>
      <c r="D12" s="332">
        <v>5994</v>
      </c>
      <c r="E12" s="332">
        <f t="shared" si="1"/>
        <v>170.4051</v>
      </c>
      <c r="F12" s="333">
        <f t="shared" si="0"/>
        <v>0.0284292792792793</v>
      </c>
      <c r="G12" s="301"/>
      <c r="K12" s="341"/>
      <c r="L12" s="342"/>
      <c r="M12" s="343"/>
    </row>
    <row r="13" s="276" customFormat="1" ht="20" customHeight="1" spans="1:15">
      <c r="A13" s="329" t="s">
        <v>140</v>
      </c>
      <c r="B13" s="335">
        <v>3925.2576</v>
      </c>
      <c r="C13" s="340">
        <v>3925.2576</v>
      </c>
      <c r="D13" s="332">
        <v>3545</v>
      </c>
      <c r="E13" s="332">
        <f t="shared" si="1"/>
        <v>380.2576</v>
      </c>
      <c r="F13" s="333">
        <f t="shared" si="0"/>
        <v>0.107265895627645</v>
      </c>
      <c r="G13" s="301"/>
      <c r="K13" s="337" t="s">
        <v>240</v>
      </c>
      <c r="L13" s="337" t="s">
        <v>241</v>
      </c>
      <c r="M13" s="338"/>
    </row>
    <row r="14" s="276" customFormat="1" ht="20" customHeight="1" spans="1:15">
      <c r="A14" s="329" t="s">
        <v>141</v>
      </c>
      <c r="B14" s="335">
        <v>30390.6699</v>
      </c>
      <c r="C14" s="331">
        <v>35155</v>
      </c>
      <c r="D14" s="332">
        <v>40674</v>
      </c>
      <c r="E14" s="332">
        <f t="shared" si="1"/>
        <v>-5519</v>
      </c>
      <c r="F14" s="333">
        <f t="shared" si="0"/>
        <v>-0.135688646309682</v>
      </c>
      <c r="G14" s="301" t="s">
        <v>242</v>
      </c>
      <c r="H14" s="276">
        <f>C14-B14</f>
        <v>4764.3301</v>
      </c>
      <c r="K14" s="344">
        <v>195235</v>
      </c>
      <c r="L14" s="344">
        <v>68024</v>
      </c>
      <c r="M14" s="338"/>
    </row>
    <row r="15" s="276" customFormat="1" ht="20" customHeight="1" spans="1:15">
      <c r="A15" s="329" t="s">
        <v>142</v>
      </c>
      <c r="B15" s="335">
        <v>963.4332</v>
      </c>
      <c r="C15" s="336">
        <v>2503</v>
      </c>
      <c r="D15" s="332">
        <v>2600</v>
      </c>
      <c r="E15" s="332">
        <f t="shared" si="1"/>
        <v>-97</v>
      </c>
      <c r="F15" s="333">
        <f t="shared" si="0"/>
        <v>-0.0373076923076923</v>
      </c>
      <c r="G15" s="301" t="s">
        <v>243</v>
      </c>
      <c r="K15" s="345" t="s">
        <v>244</v>
      </c>
      <c r="L15" s="345"/>
      <c r="M15" s="346"/>
    </row>
    <row r="16" s="276" customFormat="1" ht="20" customHeight="1" spans="1:15">
      <c r="A16" s="329" t="s">
        <v>143</v>
      </c>
      <c r="B16" s="335"/>
      <c r="C16" s="331">
        <v>500</v>
      </c>
      <c r="D16" s="332">
        <v>500</v>
      </c>
      <c r="E16" s="332">
        <f t="shared" si="1"/>
        <v>0</v>
      </c>
      <c r="F16" s="333">
        <f t="shared" si="0"/>
        <v>0</v>
      </c>
      <c r="G16" s="301" t="s">
        <v>245</v>
      </c>
      <c r="K16" s="345" t="s">
        <v>246</v>
      </c>
      <c r="L16" s="345"/>
      <c r="M16" s="346"/>
    </row>
    <row r="17" s="276" customFormat="1" ht="20" customHeight="1" spans="1:215">
      <c r="A17" s="329" t="s">
        <v>144</v>
      </c>
      <c r="B17" s="335">
        <v>207.8323</v>
      </c>
      <c r="C17" s="336">
        <v>207.8323</v>
      </c>
      <c r="D17" s="332">
        <v>194</v>
      </c>
      <c r="E17" s="332">
        <f t="shared" si="1"/>
        <v>13.8323</v>
      </c>
      <c r="F17" s="333">
        <f t="shared" si="0"/>
        <v>0.0713005154639175</v>
      </c>
      <c r="G17" s="301"/>
      <c r="K17" s="345" t="s">
        <v>247</v>
      </c>
      <c r="L17" s="345"/>
      <c r="M17" s="346"/>
    </row>
    <row r="18" s="276" customFormat="1" ht="20" customHeight="1" spans="1:215">
      <c r="A18" s="329" t="s">
        <v>216</v>
      </c>
      <c r="B18" s="335">
        <v>897.2464</v>
      </c>
      <c r="C18" s="331">
        <v>1497</v>
      </c>
      <c r="D18" s="332">
        <v>1374</v>
      </c>
      <c r="E18" s="332">
        <f t="shared" si="1"/>
        <v>123</v>
      </c>
      <c r="F18" s="333">
        <f t="shared" si="0"/>
        <v>0.0895196506550218</v>
      </c>
      <c r="G18" s="301" t="s">
        <v>248</v>
      </c>
      <c r="K18" s="347" t="s">
        <v>249</v>
      </c>
      <c r="L18" s="345"/>
      <c r="M18" s="346"/>
    </row>
    <row r="19" s="276" customFormat="1" ht="20" customHeight="1" spans="1:215">
      <c r="A19" s="329" t="s">
        <v>217</v>
      </c>
      <c r="B19" s="335">
        <v>5859.7463</v>
      </c>
      <c r="C19" s="336">
        <v>5859.7463</v>
      </c>
      <c r="D19" s="332">
        <v>5165</v>
      </c>
      <c r="E19" s="332">
        <f t="shared" si="1"/>
        <v>694.7463</v>
      </c>
      <c r="F19" s="333">
        <f t="shared" si="0"/>
        <v>0.134510416263311</v>
      </c>
      <c r="G19" s="301"/>
      <c r="K19" s="328"/>
      <c r="L19" s="328"/>
    </row>
    <row r="20" s="276" customFormat="1" ht="20" customHeight="1" spans="1:215">
      <c r="A20" s="329" t="s">
        <v>218</v>
      </c>
      <c r="B20" s="335">
        <v>360.75</v>
      </c>
      <c r="C20" s="336">
        <v>361</v>
      </c>
      <c r="D20" s="332">
        <v>522</v>
      </c>
      <c r="E20" s="332">
        <f t="shared" si="1"/>
        <v>-161</v>
      </c>
      <c r="F20" s="333">
        <f t="shared" si="0"/>
        <v>-0.308429118773946</v>
      </c>
      <c r="G20" s="301" t="s">
        <v>250</v>
      </c>
      <c r="K20" s="328"/>
      <c r="L20" s="328"/>
    </row>
    <row r="21" s="276" customFormat="1" ht="20" customHeight="1" spans="1:215">
      <c r="A21" s="329" t="s">
        <v>219</v>
      </c>
      <c r="B21" s="335">
        <v>983.9817</v>
      </c>
      <c r="C21" s="331">
        <v>2084</v>
      </c>
      <c r="D21" s="348">
        <v>2036</v>
      </c>
      <c r="E21" s="332">
        <f t="shared" si="1"/>
        <v>48</v>
      </c>
      <c r="F21" s="333">
        <f t="shared" si="0"/>
        <v>0.0235756385068762</v>
      </c>
      <c r="G21" s="301" t="s">
        <v>248</v>
      </c>
      <c r="L21" s="328"/>
    </row>
    <row r="22" s="276" customFormat="1" ht="20" customHeight="1" spans="1:215">
      <c r="A22" s="329" t="s">
        <v>220</v>
      </c>
      <c r="B22" s="335">
        <v>1000</v>
      </c>
      <c r="C22" s="349">
        <v>1000</v>
      </c>
      <c r="D22" s="348">
        <v>1000</v>
      </c>
      <c r="E22" s="332">
        <f t="shared" si="1"/>
        <v>0</v>
      </c>
      <c r="F22" s="333">
        <f t="shared" si="0"/>
        <v>0</v>
      </c>
      <c r="G22" s="302"/>
      <c r="L22" s="328"/>
    </row>
    <row r="23" s="276" customFormat="1" ht="20" customHeight="1" spans="1:215">
      <c r="A23" s="329" t="s">
        <v>150</v>
      </c>
      <c r="B23" s="335">
        <v>1000</v>
      </c>
      <c r="C23" s="349">
        <v>1000</v>
      </c>
      <c r="D23" s="348">
        <v>1000</v>
      </c>
      <c r="E23" s="332">
        <f t="shared" si="1"/>
        <v>0</v>
      </c>
      <c r="F23" s="333">
        <f t="shared" si="0"/>
        <v>0</v>
      </c>
      <c r="G23" s="301"/>
      <c r="L23" s="328"/>
    </row>
    <row r="24" s="275" customFormat="1" ht="20" customHeight="1" spans="1:215">
      <c r="A24" s="350" t="s">
        <v>221</v>
      </c>
      <c r="B24" s="351">
        <f>SUM(B5:B23)</f>
        <v>258480.933162</v>
      </c>
      <c r="C24" s="352">
        <v>267265</v>
      </c>
      <c r="D24" s="353">
        <f>SUM(D5:D23)</f>
        <v>265128</v>
      </c>
      <c r="E24" s="353">
        <f>SUM(E5:E23)</f>
        <v>2136.761684</v>
      </c>
      <c r="F24" s="354">
        <f t="shared" si="0"/>
        <v>0.00805935881536464</v>
      </c>
      <c r="G24" s="306"/>
      <c r="H24" s="307"/>
      <c r="I24" s="307"/>
      <c r="J24" s="307"/>
      <c r="L24" s="34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307"/>
      <c r="AQ24" s="307"/>
      <c r="AR24" s="307"/>
      <c r="AS24" s="307"/>
      <c r="AT24" s="307"/>
      <c r="AU24" s="307"/>
      <c r="AV24" s="307"/>
      <c r="AW24" s="307"/>
      <c r="AX24" s="307"/>
      <c r="AY24" s="307"/>
      <c r="AZ24" s="307"/>
      <c r="BA24" s="307"/>
      <c r="BB24" s="307"/>
      <c r="BC24" s="307"/>
      <c r="BD24" s="307"/>
      <c r="BE24" s="307"/>
      <c r="BF24" s="307"/>
      <c r="BG24" s="307"/>
      <c r="BH24" s="307"/>
      <c r="BI24" s="307"/>
      <c r="BJ24" s="307"/>
      <c r="BK24" s="307"/>
      <c r="BL24" s="307"/>
      <c r="BM24" s="307"/>
      <c r="BN24" s="307"/>
      <c r="BO24" s="307"/>
      <c r="BP24" s="307"/>
      <c r="BQ24" s="307"/>
      <c r="BR24" s="307"/>
      <c r="BS24" s="307"/>
      <c r="BT24" s="307"/>
      <c r="BU24" s="307"/>
      <c r="BV24" s="307"/>
      <c r="BW24" s="307"/>
      <c r="BX24" s="307"/>
      <c r="BY24" s="307"/>
      <c r="BZ24" s="307"/>
      <c r="CA24" s="307"/>
      <c r="CB24" s="307"/>
      <c r="CC24" s="307"/>
      <c r="CD24" s="307"/>
      <c r="CE24" s="307"/>
      <c r="CF24" s="307"/>
      <c r="CG24" s="307"/>
      <c r="CH24" s="307"/>
      <c r="CI24" s="307"/>
      <c r="CJ24" s="307"/>
      <c r="CK24" s="307"/>
      <c r="CL24" s="307"/>
      <c r="CM24" s="307"/>
      <c r="CN24" s="307"/>
      <c r="CO24" s="307"/>
      <c r="CP24" s="307"/>
      <c r="CQ24" s="307"/>
      <c r="CR24" s="307"/>
      <c r="CS24" s="307"/>
      <c r="CT24" s="307"/>
      <c r="CU24" s="307"/>
      <c r="CV24" s="307"/>
      <c r="CW24" s="307"/>
      <c r="CX24" s="307"/>
      <c r="CY24" s="307"/>
      <c r="CZ24" s="307"/>
      <c r="DA24" s="307"/>
      <c r="DB24" s="307"/>
      <c r="DC24" s="307"/>
      <c r="DD24" s="307"/>
      <c r="DE24" s="307"/>
      <c r="DF24" s="307"/>
      <c r="DG24" s="307"/>
      <c r="DH24" s="307"/>
      <c r="DI24" s="307"/>
      <c r="DJ24" s="307"/>
      <c r="DK24" s="307"/>
      <c r="DL24" s="307"/>
      <c r="DM24" s="307"/>
      <c r="DN24" s="307"/>
      <c r="DO24" s="307"/>
      <c r="DP24" s="307"/>
      <c r="DQ24" s="307"/>
      <c r="DR24" s="307"/>
      <c r="DS24" s="307"/>
      <c r="DT24" s="307"/>
      <c r="DU24" s="307"/>
      <c r="DV24" s="307"/>
      <c r="DW24" s="307"/>
      <c r="DX24" s="307"/>
      <c r="DY24" s="307"/>
      <c r="DZ24" s="307"/>
      <c r="EA24" s="307"/>
      <c r="EB24" s="307"/>
      <c r="EC24" s="307"/>
      <c r="ED24" s="307"/>
      <c r="EE24" s="307"/>
      <c r="EF24" s="307"/>
      <c r="EG24" s="307"/>
      <c r="EH24" s="307"/>
      <c r="EI24" s="307"/>
      <c r="EJ24" s="307"/>
      <c r="EK24" s="307"/>
      <c r="EL24" s="307"/>
      <c r="EM24" s="307"/>
      <c r="EN24" s="307"/>
      <c r="EO24" s="307"/>
      <c r="EP24" s="307"/>
      <c r="EQ24" s="307"/>
      <c r="ER24" s="307"/>
      <c r="ES24" s="307"/>
      <c r="ET24" s="307"/>
      <c r="EU24" s="307"/>
      <c r="EV24" s="307"/>
      <c r="EW24" s="307"/>
      <c r="EX24" s="307"/>
      <c r="EY24" s="307"/>
      <c r="EZ24" s="307"/>
      <c r="FA24" s="307"/>
      <c r="FB24" s="307"/>
      <c r="FC24" s="307"/>
      <c r="FD24" s="307"/>
      <c r="FE24" s="307"/>
      <c r="FF24" s="307"/>
      <c r="FG24" s="307"/>
      <c r="FH24" s="307"/>
      <c r="FI24" s="307"/>
      <c r="FJ24" s="307"/>
      <c r="FK24" s="307"/>
      <c r="FL24" s="307"/>
      <c r="FM24" s="307"/>
      <c r="FN24" s="307"/>
      <c r="FO24" s="307"/>
      <c r="FP24" s="307"/>
      <c r="FQ24" s="307"/>
      <c r="FR24" s="307"/>
      <c r="FS24" s="307"/>
      <c r="FT24" s="307"/>
      <c r="FU24" s="307"/>
      <c r="FV24" s="307"/>
      <c r="FW24" s="307"/>
      <c r="FX24" s="307"/>
      <c r="FY24" s="307"/>
      <c r="FZ24" s="307"/>
      <c r="GA24" s="307"/>
      <c r="GB24" s="307"/>
      <c r="GC24" s="307"/>
      <c r="GD24" s="307"/>
      <c r="GE24" s="307"/>
      <c r="GF24" s="307"/>
      <c r="GG24" s="307"/>
      <c r="GH24" s="307"/>
      <c r="GI24" s="307"/>
      <c r="GJ24" s="307"/>
      <c r="GK24" s="307"/>
      <c r="GL24" s="307"/>
      <c r="GM24" s="307"/>
      <c r="GN24" s="307"/>
      <c r="GO24" s="307"/>
      <c r="GP24" s="307"/>
      <c r="GQ24" s="307"/>
      <c r="GR24" s="307"/>
      <c r="GS24" s="307"/>
      <c r="GT24" s="307"/>
      <c r="GU24" s="307"/>
      <c r="GV24" s="307"/>
      <c r="GW24" s="307"/>
      <c r="GX24" s="307"/>
      <c r="GY24" s="307"/>
      <c r="GZ24" s="307"/>
      <c r="HA24" s="307"/>
      <c r="HB24" s="307"/>
      <c r="HC24" s="307"/>
      <c r="HD24" s="307"/>
      <c r="HE24" s="307"/>
      <c r="HF24" s="307"/>
      <c r="HG24" s="307"/>
    </row>
    <row r="25" ht="20" customHeight="1" spans="1:215">
      <c r="A25" s="350" t="s">
        <v>222</v>
      </c>
      <c r="B25" s="355">
        <v>8493</v>
      </c>
      <c r="C25" s="356">
        <v>8493</v>
      </c>
      <c r="D25" s="348">
        <v>8025</v>
      </c>
      <c r="E25" s="357"/>
      <c r="F25" s="357"/>
      <c r="G25" s="358" t="s">
        <v>251</v>
      </c>
    </row>
    <row r="26" ht="20" customHeight="1" spans="1:215">
      <c r="A26" s="350" t="s">
        <v>223</v>
      </c>
      <c r="B26" s="355">
        <f>B24+B25</f>
        <v>266973.933162</v>
      </c>
      <c r="C26" s="356">
        <v>275758.135</v>
      </c>
      <c r="D26" s="359">
        <f>D24+D25</f>
        <v>273153</v>
      </c>
      <c r="E26" s="357"/>
      <c r="F26" s="357"/>
      <c r="G26" s="360"/>
    </row>
    <row r="31" spans="1:215">
      <c r="C31" s="309">
        <f>C24-B24</f>
        <v>8784.06683799997</v>
      </c>
      <c r="D31" s="310">
        <v>880</v>
      </c>
    </row>
    <row r="32" spans="1:215">
      <c r="C32" s="309">
        <f>8784-5518</f>
        <v>3266</v>
      </c>
    </row>
    <row r="33" spans="3:3">
      <c r="C33" s="309">
        <f>3266-880</f>
        <v>2386</v>
      </c>
    </row>
    <row r="34" spans="3:3">
      <c r="C34" s="309">
        <v>1300</v>
      </c>
    </row>
  </sheetData>
  <mergeCells count="10">
    <mergeCell ref="A1:G1"/>
    <mergeCell ref="F2:G2"/>
    <mergeCell ref="E3:F3"/>
    <mergeCell ref="K5:M5"/>
    <mergeCell ref="K12:M12"/>
    <mergeCell ref="A3:A4"/>
    <mergeCell ref="B3:B4"/>
    <mergeCell ref="C3:C4"/>
    <mergeCell ref="D3:D4"/>
    <mergeCell ref="G3:G4"/>
  </mergeCells>
  <pageMargins left="0.75" right="0.75" top="0.393055555555556" bottom="0.393055555555556" header="0.5" footer="0.5"/>
  <pageSetup paperSize="9" scale="78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E26"/>
  <sheetViews>
    <sheetView workbookViewId="0">
      <selection activeCell="L17" sqref="L17"/>
    </sheetView>
  </sheetViews>
  <sheetFormatPr defaultColWidth="9" defaultRowHeight="13.5"/>
  <cols>
    <col min="1" max="1" width="36.75" style="21" customWidth="1"/>
    <col min="2" max="2" width="20.1333333333333" style="78" customWidth="1"/>
    <col min="3" max="3" width="18.3333333333333" customWidth="1"/>
    <col min="4" max="4" width="18.3833333333333" customWidth="1"/>
    <col min="5" max="5" width="19.225" customWidth="1"/>
    <col min="6" max="6" width="18.5583333333333" customWidth="1"/>
  </cols>
  <sheetData>
    <row r="1" ht="51" customHeight="1" spans="1:6">
      <c r="A1" s="277" t="s">
        <v>26</v>
      </c>
      <c r="B1" s="278"/>
      <c r="C1" s="279"/>
      <c r="D1" s="280"/>
      <c r="E1" s="279"/>
      <c r="F1" s="281"/>
    </row>
    <row r="2" ht="14.25" spans="1:6">
      <c r="A2" s="282" t="s">
        <v>213</v>
      </c>
      <c r="B2" s="283"/>
      <c r="C2" s="284"/>
      <c r="D2" s="285"/>
      <c r="E2" s="286" t="s">
        <v>102</v>
      </c>
      <c r="F2" s="287"/>
    </row>
    <row r="3" s="275" customFormat="1" ht="22" customHeight="1" spans="1:6">
      <c r="A3" s="288" t="s">
        <v>126</v>
      </c>
      <c r="B3" s="289" t="s">
        <v>211</v>
      </c>
      <c r="C3" s="290" t="s">
        <v>214</v>
      </c>
      <c r="D3" s="291" t="s">
        <v>215</v>
      </c>
      <c r="E3" s="291"/>
      <c r="F3" s="292" t="s">
        <v>131</v>
      </c>
    </row>
    <row r="4" s="276" customFormat="1" ht="19" customHeight="1" spans="1:6">
      <c r="A4" s="293"/>
      <c r="B4" s="294"/>
      <c r="C4" s="295"/>
      <c r="D4" s="296" t="s">
        <v>110</v>
      </c>
      <c r="E4" s="297" t="s">
        <v>112</v>
      </c>
      <c r="F4" s="298"/>
    </row>
    <row r="5" s="276" customFormat="1" ht="18" customHeight="1" spans="1:6">
      <c r="A5" s="274" t="s">
        <v>132</v>
      </c>
      <c r="B5" s="299">
        <v>27619</v>
      </c>
      <c r="C5" s="299">
        <v>24343</v>
      </c>
      <c r="D5" s="299">
        <f t="shared" ref="D5:D26" si="0">B5-C5</f>
        <v>3276</v>
      </c>
      <c r="E5" s="300">
        <f t="shared" ref="E5:E26" si="1">D5/C5</f>
        <v>0.134576675019513</v>
      </c>
      <c r="F5" s="301"/>
    </row>
    <row r="6" s="276" customFormat="1" ht="18" customHeight="1" spans="1:6">
      <c r="A6" s="274" t="s">
        <v>133</v>
      </c>
      <c r="B6" s="299">
        <v>8783.4484</v>
      </c>
      <c r="C6" s="299">
        <v>8186</v>
      </c>
      <c r="D6" s="299">
        <f t="shared" si="0"/>
        <v>597.448399999999</v>
      </c>
      <c r="E6" s="300">
        <f t="shared" si="1"/>
        <v>0.0729841680918641</v>
      </c>
      <c r="F6" s="301"/>
    </row>
    <row r="7" s="276" customFormat="1" ht="18" customHeight="1" spans="1:6">
      <c r="A7" s="274" t="s">
        <v>134</v>
      </c>
      <c r="B7" s="299">
        <v>65108</v>
      </c>
      <c r="C7" s="299">
        <v>64309</v>
      </c>
      <c r="D7" s="299">
        <f t="shared" si="0"/>
        <v>799</v>
      </c>
      <c r="E7" s="300">
        <f t="shared" si="1"/>
        <v>0.0124243884992769</v>
      </c>
      <c r="F7" s="301"/>
    </row>
    <row r="8" s="276" customFormat="1" ht="18" customHeight="1" spans="1:6">
      <c r="A8" s="274" t="s">
        <v>135</v>
      </c>
      <c r="B8" s="299">
        <v>3460</v>
      </c>
      <c r="C8" s="299">
        <v>3431</v>
      </c>
      <c r="D8" s="299">
        <f t="shared" si="0"/>
        <v>29</v>
      </c>
      <c r="E8" s="300">
        <f t="shared" si="1"/>
        <v>0.00845234625473623</v>
      </c>
      <c r="F8" s="301"/>
    </row>
    <row r="9" s="276" customFormat="1" ht="18" customHeight="1" spans="1:6">
      <c r="A9" s="274" t="s">
        <v>136</v>
      </c>
      <c r="B9" s="299">
        <v>2030</v>
      </c>
      <c r="C9" s="299">
        <v>2102</v>
      </c>
      <c r="D9" s="299">
        <f t="shared" si="0"/>
        <v>-72</v>
      </c>
      <c r="E9" s="300">
        <f t="shared" si="1"/>
        <v>-0.0342530922930542</v>
      </c>
      <c r="F9" s="301"/>
    </row>
    <row r="10" s="276" customFormat="1" ht="18" customHeight="1" spans="1:6">
      <c r="A10" s="274" t="s">
        <v>137</v>
      </c>
      <c r="B10" s="299">
        <v>79983.6994</v>
      </c>
      <c r="C10" s="299">
        <v>78075</v>
      </c>
      <c r="D10" s="299">
        <f t="shared" si="0"/>
        <v>1908.6994</v>
      </c>
      <c r="E10" s="300">
        <f t="shared" si="1"/>
        <v>0.0244469983989753</v>
      </c>
      <c r="F10" s="301"/>
    </row>
    <row r="11" s="276" customFormat="1" ht="18" customHeight="1" spans="1:6">
      <c r="A11" s="274" t="s">
        <v>138</v>
      </c>
      <c r="B11" s="299">
        <v>20023.372584</v>
      </c>
      <c r="C11" s="299">
        <v>20078</v>
      </c>
      <c r="D11" s="299">
        <f t="shared" si="0"/>
        <v>-54.6274159999994</v>
      </c>
      <c r="E11" s="300">
        <f t="shared" si="1"/>
        <v>-0.00272075983663708</v>
      </c>
      <c r="F11" s="301"/>
    </row>
    <row r="12" s="276" customFormat="1" ht="18" customHeight="1" spans="1:6">
      <c r="A12" s="274" t="s">
        <v>139</v>
      </c>
      <c r="B12" s="299">
        <v>6164.4051</v>
      </c>
      <c r="C12" s="299">
        <v>5994</v>
      </c>
      <c r="D12" s="299">
        <f t="shared" si="0"/>
        <v>170.4051</v>
      </c>
      <c r="E12" s="300">
        <f t="shared" si="1"/>
        <v>0.0284292792792793</v>
      </c>
      <c r="F12" s="301"/>
    </row>
    <row r="13" s="276" customFormat="1" ht="18" customHeight="1" spans="1:6">
      <c r="A13" s="274" t="s">
        <v>140</v>
      </c>
      <c r="B13" s="299">
        <v>3925.2576</v>
      </c>
      <c r="C13" s="299">
        <v>3545</v>
      </c>
      <c r="D13" s="299">
        <f t="shared" si="0"/>
        <v>380.2576</v>
      </c>
      <c r="E13" s="300">
        <f t="shared" si="1"/>
        <v>0.107265895627645</v>
      </c>
      <c r="F13" s="301"/>
    </row>
    <row r="14" s="276" customFormat="1" ht="18" customHeight="1" spans="1:6">
      <c r="A14" s="274" t="s">
        <v>141</v>
      </c>
      <c r="B14" s="299">
        <v>35155</v>
      </c>
      <c r="C14" s="299">
        <v>40674</v>
      </c>
      <c r="D14" s="299">
        <f t="shared" si="0"/>
        <v>-5519</v>
      </c>
      <c r="E14" s="300">
        <f t="shared" si="1"/>
        <v>-0.135688646309682</v>
      </c>
      <c r="F14" s="301"/>
    </row>
    <row r="15" s="276" customFormat="1" ht="18" customHeight="1" spans="1:6">
      <c r="A15" s="274" t="s">
        <v>142</v>
      </c>
      <c r="B15" s="299">
        <v>2503</v>
      </c>
      <c r="C15" s="299">
        <v>2600</v>
      </c>
      <c r="D15" s="299">
        <f t="shared" si="0"/>
        <v>-97</v>
      </c>
      <c r="E15" s="300">
        <f t="shared" si="1"/>
        <v>-0.0373076923076923</v>
      </c>
      <c r="F15" s="301"/>
    </row>
    <row r="16" s="276" customFormat="1" ht="18" customHeight="1" spans="1:6">
      <c r="A16" s="274" t="s">
        <v>143</v>
      </c>
      <c r="B16" s="299">
        <v>500</v>
      </c>
      <c r="C16" s="299">
        <v>500</v>
      </c>
      <c r="D16" s="299">
        <f t="shared" si="0"/>
        <v>0</v>
      </c>
      <c r="E16" s="300">
        <f t="shared" si="1"/>
        <v>0</v>
      </c>
      <c r="F16" s="301"/>
    </row>
    <row r="17" s="276" customFormat="1" ht="18" customHeight="1" spans="1:213">
      <c r="A17" s="274" t="s">
        <v>144</v>
      </c>
      <c r="B17" s="299">
        <v>207.8323</v>
      </c>
      <c r="C17" s="299">
        <v>194</v>
      </c>
      <c r="D17" s="299">
        <f t="shared" si="0"/>
        <v>13.8323</v>
      </c>
      <c r="E17" s="300">
        <f t="shared" si="1"/>
        <v>0.0713005154639175</v>
      </c>
      <c r="F17" s="301"/>
    </row>
    <row r="18" s="276" customFormat="1" ht="18" customHeight="1" spans="1:213">
      <c r="A18" s="274" t="s">
        <v>216</v>
      </c>
      <c r="B18" s="299">
        <v>1497</v>
      </c>
      <c r="C18" s="299">
        <v>1374</v>
      </c>
      <c r="D18" s="299">
        <f t="shared" si="0"/>
        <v>123</v>
      </c>
      <c r="E18" s="300">
        <f t="shared" si="1"/>
        <v>0.0895196506550218</v>
      </c>
      <c r="F18" s="301"/>
    </row>
    <row r="19" s="276" customFormat="1" ht="18" customHeight="1" spans="1:213">
      <c r="A19" s="274" t="s">
        <v>217</v>
      </c>
      <c r="B19" s="299">
        <v>5859.7463</v>
      </c>
      <c r="C19" s="299">
        <v>5165</v>
      </c>
      <c r="D19" s="299">
        <f t="shared" si="0"/>
        <v>694.7463</v>
      </c>
      <c r="E19" s="300">
        <f t="shared" si="1"/>
        <v>0.134510416263311</v>
      </c>
      <c r="F19" s="301"/>
    </row>
    <row r="20" s="276" customFormat="1" ht="18" customHeight="1" spans="1:213">
      <c r="A20" s="274" t="s">
        <v>218</v>
      </c>
      <c r="B20" s="299">
        <v>361</v>
      </c>
      <c r="C20" s="299">
        <v>522</v>
      </c>
      <c r="D20" s="299">
        <f t="shared" si="0"/>
        <v>-161</v>
      </c>
      <c r="E20" s="300">
        <f t="shared" si="1"/>
        <v>-0.308429118773946</v>
      </c>
      <c r="F20" s="301"/>
    </row>
    <row r="21" s="276" customFormat="1" ht="18" customHeight="1" spans="1:213">
      <c r="A21" s="274" t="s">
        <v>219</v>
      </c>
      <c r="B21" s="299">
        <v>2084</v>
      </c>
      <c r="C21" s="299">
        <v>2036</v>
      </c>
      <c r="D21" s="299">
        <f t="shared" si="0"/>
        <v>48</v>
      </c>
      <c r="E21" s="300">
        <f t="shared" si="1"/>
        <v>0.0235756385068762</v>
      </c>
      <c r="F21" s="301"/>
    </row>
    <row r="22" s="276" customFormat="1" ht="18" customHeight="1" spans="1:213">
      <c r="A22" s="274" t="s">
        <v>220</v>
      </c>
      <c r="B22" s="299">
        <v>1000</v>
      </c>
      <c r="C22" s="299">
        <v>1000</v>
      </c>
      <c r="D22" s="299">
        <f t="shared" si="0"/>
        <v>0</v>
      </c>
      <c r="E22" s="300">
        <f t="shared" si="1"/>
        <v>0</v>
      </c>
      <c r="F22" s="302"/>
    </row>
    <row r="23" s="276" customFormat="1" ht="18" customHeight="1" spans="1:213">
      <c r="A23" s="274" t="s">
        <v>150</v>
      </c>
      <c r="B23" s="299">
        <v>1000</v>
      </c>
      <c r="C23" s="299">
        <v>1000</v>
      </c>
      <c r="D23" s="299">
        <f t="shared" si="0"/>
        <v>0</v>
      </c>
      <c r="E23" s="300">
        <f t="shared" si="1"/>
        <v>0</v>
      </c>
      <c r="F23" s="301"/>
    </row>
    <row r="24" s="275" customFormat="1" ht="18" customHeight="1" spans="1:213">
      <c r="A24" s="303" t="s">
        <v>221</v>
      </c>
      <c r="B24" s="304">
        <f>SUM(B5:B23)</f>
        <v>267264.761684</v>
      </c>
      <c r="C24" s="304">
        <f>SUM(C5:C23)</f>
        <v>265128</v>
      </c>
      <c r="D24" s="304">
        <f t="shared" si="0"/>
        <v>2136.76168400003</v>
      </c>
      <c r="E24" s="305">
        <f t="shared" si="1"/>
        <v>0.00805935881536475</v>
      </c>
      <c r="F24" s="306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307"/>
      <c r="AQ24" s="307"/>
      <c r="AR24" s="307"/>
      <c r="AS24" s="307"/>
      <c r="AT24" s="307"/>
      <c r="AU24" s="307"/>
      <c r="AV24" s="307"/>
      <c r="AW24" s="307"/>
      <c r="AX24" s="307"/>
      <c r="AY24" s="307"/>
      <c r="AZ24" s="307"/>
      <c r="BA24" s="307"/>
      <c r="BB24" s="307"/>
      <c r="BC24" s="307"/>
      <c r="BD24" s="307"/>
      <c r="BE24" s="307"/>
      <c r="BF24" s="307"/>
      <c r="BG24" s="307"/>
      <c r="BH24" s="307"/>
      <c r="BI24" s="307"/>
      <c r="BJ24" s="307"/>
      <c r="BK24" s="307"/>
      <c r="BL24" s="307"/>
      <c r="BM24" s="307"/>
      <c r="BN24" s="307"/>
      <c r="BO24" s="307"/>
      <c r="BP24" s="307"/>
      <c r="BQ24" s="307"/>
      <c r="BR24" s="307"/>
      <c r="BS24" s="307"/>
      <c r="BT24" s="307"/>
      <c r="BU24" s="307"/>
      <c r="BV24" s="307"/>
      <c r="BW24" s="307"/>
      <c r="BX24" s="307"/>
      <c r="BY24" s="307"/>
      <c r="BZ24" s="307"/>
      <c r="CA24" s="307"/>
      <c r="CB24" s="307"/>
      <c r="CC24" s="307"/>
      <c r="CD24" s="307"/>
      <c r="CE24" s="307"/>
      <c r="CF24" s="307"/>
      <c r="CG24" s="307"/>
      <c r="CH24" s="307"/>
      <c r="CI24" s="307"/>
      <c r="CJ24" s="307"/>
      <c r="CK24" s="307"/>
      <c r="CL24" s="307"/>
      <c r="CM24" s="307"/>
      <c r="CN24" s="307"/>
      <c r="CO24" s="307"/>
      <c r="CP24" s="307"/>
      <c r="CQ24" s="307"/>
      <c r="CR24" s="307"/>
      <c r="CS24" s="307"/>
      <c r="CT24" s="307"/>
      <c r="CU24" s="307"/>
      <c r="CV24" s="307"/>
      <c r="CW24" s="307"/>
      <c r="CX24" s="307"/>
      <c r="CY24" s="307"/>
      <c r="CZ24" s="307"/>
      <c r="DA24" s="307"/>
      <c r="DB24" s="307"/>
      <c r="DC24" s="307"/>
      <c r="DD24" s="307"/>
      <c r="DE24" s="307"/>
      <c r="DF24" s="307"/>
      <c r="DG24" s="307"/>
      <c r="DH24" s="307"/>
      <c r="DI24" s="307"/>
      <c r="DJ24" s="307"/>
      <c r="DK24" s="307"/>
      <c r="DL24" s="307"/>
      <c r="DM24" s="307"/>
      <c r="DN24" s="307"/>
      <c r="DO24" s="307"/>
      <c r="DP24" s="307"/>
      <c r="DQ24" s="307"/>
      <c r="DR24" s="307"/>
      <c r="DS24" s="307"/>
      <c r="DT24" s="307"/>
      <c r="DU24" s="307"/>
      <c r="DV24" s="307"/>
      <c r="DW24" s="307"/>
      <c r="DX24" s="307"/>
      <c r="DY24" s="307"/>
      <c r="DZ24" s="307"/>
      <c r="EA24" s="307"/>
      <c r="EB24" s="307"/>
      <c r="EC24" s="307"/>
      <c r="ED24" s="307"/>
      <c r="EE24" s="307"/>
      <c r="EF24" s="307"/>
      <c r="EG24" s="307"/>
      <c r="EH24" s="307"/>
      <c r="EI24" s="307"/>
      <c r="EJ24" s="307"/>
      <c r="EK24" s="307"/>
      <c r="EL24" s="307"/>
      <c r="EM24" s="307"/>
      <c r="EN24" s="307"/>
      <c r="EO24" s="307"/>
      <c r="EP24" s="307"/>
      <c r="EQ24" s="307"/>
      <c r="ER24" s="307"/>
      <c r="ES24" s="307"/>
      <c r="ET24" s="307"/>
      <c r="EU24" s="307"/>
      <c r="EV24" s="307"/>
      <c r="EW24" s="307"/>
      <c r="EX24" s="307"/>
      <c r="EY24" s="307"/>
      <c r="EZ24" s="307"/>
      <c r="FA24" s="307"/>
      <c r="FB24" s="307"/>
      <c r="FC24" s="307"/>
      <c r="FD24" s="307"/>
      <c r="FE24" s="307"/>
      <c r="FF24" s="307"/>
      <c r="FG24" s="307"/>
      <c r="FH24" s="307"/>
      <c r="FI24" s="307"/>
      <c r="FJ24" s="307"/>
      <c r="FK24" s="307"/>
      <c r="FL24" s="307"/>
      <c r="FM24" s="307"/>
      <c r="FN24" s="307"/>
      <c r="FO24" s="307"/>
      <c r="FP24" s="307"/>
      <c r="FQ24" s="307"/>
      <c r="FR24" s="307"/>
      <c r="FS24" s="307"/>
      <c r="FT24" s="307"/>
      <c r="FU24" s="307"/>
      <c r="FV24" s="307"/>
      <c r="FW24" s="307"/>
      <c r="FX24" s="307"/>
      <c r="FY24" s="307"/>
      <c r="FZ24" s="307"/>
      <c r="GA24" s="307"/>
      <c r="GB24" s="307"/>
      <c r="GC24" s="307"/>
      <c r="GD24" s="307"/>
      <c r="GE24" s="307"/>
      <c r="GF24" s="307"/>
      <c r="GG24" s="307"/>
      <c r="GH24" s="307"/>
      <c r="GI24" s="307"/>
      <c r="GJ24" s="307"/>
      <c r="GK24" s="307"/>
      <c r="GL24" s="307"/>
      <c r="GM24" s="307"/>
      <c r="GN24" s="307"/>
      <c r="GO24" s="307"/>
      <c r="GP24" s="307"/>
      <c r="GQ24" s="307"/>
      <c r="GR24" s="307"/>
      <c r="GS24" s="307"/>
      <c r="GT24" s="307"/>
      <c r="GU24" s="307"/>
      <c r="GV24" s="307"/>
      <c r="GW24" s="307"/>
      <c r="GX24" s="307"/>
      <c r="GY24" s="307"/>
      <c r="GZ24" s="307"/>
      <c r="HA24" s="307"/>
      <c r="HB24" s="307"/>
      <c r="HC24" s="307"/>
      <c r="HD24" s="307"/>
      <c r="HE24" s="307"/>
    </row>
    <row r="25" ht="18" customHeight="1" spans="1:213">
      <c r="A25" s="303" t="s">
        <v>222</v>
      </c>
      <c r="B25" s="299">
        <v>8986</v>
      </c>
      <c r="C25" s="299">
        <v>8025</v>
      </c>
      <c r="D25" s="299">
        <f t="shared" si="0"/>
        <v>961</v>
      </c>
      <c r="E25" s="300">
        <f t="shared" si="1"/>
        <v>0.119750778816199</v>
      </c>
      <c r="F25" s="308"/>
      <c r="G25" s="276"/>
    </row>
    <row r="26" ht="25" customHeight="1" spans="1:213">
      <c r="A26" s="303" t="s">
        <v>223</v>
      </c>
      <c r="B26" s="304">
        <f>B24+B25</f>
        <v>276250.761684</v>
      </c>
      <c r="C26" s="304">
        <f>C24+C25</f>
        <v>273153</v>
      </c>
      <c r="D26" s="304">
        <f t="shared" si="0"/>
        <v>3097.76168400003</v>
      </c>
      <c r="E26" s="305">
        <f t="shared" si="1"/>
        <v>0.0113407565869678</v>
      </c>
      <c r="F26" s="308"/>
      <c r="G26" s="276"/>
    </row>
  </sheetData>
  <mergeCells count="7">
    <mergeCell ref="A1:F1"/>
    <mergeCell ref="E2:F2"/>
    <mergeCell ref="D3:E3"/>
    <mergeCell ref="A3:A4"/>
    <mergeCell ref="B3:B4"/>
    <mergeCell ref="C3:C4"/>
    <mergeCell ref="F3:F4"/>
  </mergeCells>
  <pageMargins left="0.75" right="0.75" top="0.393055555555556" bottom="0.393055555555556" header="0.5" footer="0.5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37"/>
  <sheetViews>
    <sheetView workbookViewId="0">
      <selection activeCell="I19" sqref="I19"/>
    </sheetView>
  </sheetViews>
  <sheetFormatPr defaultColWidth="9" defaultRowHeight="14.25" outlineLevelCol="4"/>
  <cols>
    <col min="1" max="1" width="5.75" style="215" customWidth="1"/>
    <col min="2" max="2" width="5.75" style="247" customWidth="1"/>
    <col min="3" max="3" width="5.75" style="248" customWidth="1"/>
    <col min="4" max="4" width="45.1333333333333" style="215" customWidth="1"/>
    <col min="5" max="5" width="16.3333333333333" style="249" customWidth="1"/>
    <col min="6" max="16368" width="9" style="215"/>
  </cols>
  <sheetData>
    <row r="1" customFormat="1" ht="62" customHeight="1" spans="1:5">
      <c r="A1" s="250" t="s">
        <v>28</v>
      </c>
      <c r="B1" s="251"/>
      <c r="C1" s="251"/>
      <c r="D1" s="251"/>
      <c r="E1" s="251"/>
    </row>
    <row r="2" customFormat="1" ht="13.5" spans="1:5">
      <c r="A2" s="252" t="s">
        <v>252</v>
      </c>
      <c r="B2" s="253"/>
      <c r="C2" s="253"/>
      <c r="D2" s="253"/>
      <c r="E2" s="254" t="s">
        <v>102</v>
      </c>
    </row>
    <row r="3" s="215" customFormat="1" ht="19" customHeight="1" spans="1:5">
      <c r="A3" s="255" t="s">
        <v>253</v>
      </c>
      <c r="B3" s="256"/>
      <c r="C3" s="256"/>
      <c r="D3" s="257" t="s">
        <v>254</v>
      </c>
      <c r="E3" s="258" t="s">
        <v>211</v>
      </c>
    </row>
    <row r="4" s="215" customFormat="1" ht="18" customHeight="1" spans="1:5">
      <c r="A4" s="259" t="s">
        <v>255</v>
      </c>
      <c r="B4" s="260" t="s">
        <v>256</v>
      </c>
      <c r="C4" s="260" t="s">
        <v>257</v>
      </c>
      <c r="D4" s="257"/>
      <c r="E4" s="258"/>
    </row>
    <row r="5" s="245" customFormat="1" ht="21" customHeight="1" spans="1:5">
      <c r="A5" s="259"/>
      <c r="B5" s="260"/>
      <c r="C5" s="261"/>
      <c r="D5" s="262" t="s">
        <v>258</v>
      </c>
      <c r="E5" s="263">
        <v>267265</v>
      </c>
    </row>
    <row r="6" s="246" customFormat="1" ht="21" customHeight="1" spans="1:5">
      <c r="A6" s="259">
        <v>201</v>
      </c>
      <c r="B6" s="260"/>
      <c r="C6" s="260"/>
      <c r="D6" s="264" t="s">
        <v>132</v>
      </c>
      <c r="E6" s="263">
        <v>27619</v>
      </c>
    </row>
    <row r="7" s="246" customFormat="1" ht="21" customHeight="1" spans="1:5">
      <c r="A7" s="259"/>
      <c r="B7" s="260" t="s">
        <v>259</v>
      </c>
      <c r="C7" s="260"/>
      <c r="D7" s="264" t="s">
        <v>260</v>
      </c>
      <c r="E7" s="263">
        <f>E8+E9</f>
        <v>509.3456</v>
      </c>
    </row>
    <row r="8" s="245" customFormat="1" ht="21" customHeight="1" spans="1:5">
      <c r="A8" s="259"/>
      <c r="B8" s="260"/>
      <c r="C8" s="261" t="s">
        <v>259</v>
      </c>
      <c r="D8" s="265" t="s">
        <v>261</v>
      </c>
      <c r="E8" s="266">
        <v>390.3956</v>
      </c>
    </row>
    <row r="9" s="245" customFormat="1" ht="21" customHeight="1" spans="1:5">
      <c r="A9" s="259"/>
      <c r="B9" s="260"/>
      <c r="C9" s="261" t="s">
        <v>262</v>
      </c>
      <c r="D9" s="265" t="s">
        <v>263</v>
      </c>
      <c r="E9" s="266">
        <v>118.95</v>
      </c>
    </row>
    <row r="10" s="246" customFormat="1" ht="21" customHeight="1" spans="1:5">
      <c r="A10" s="259"/>
      <c r="B10" s="260" t="s">
        <v>262</v>
      </c>
      <c r="C10" s="260"/>
      <c r="D10" s="264" t="s">
        <v>264</v>
      </c>
      <c r="E10" s="263">
        <v>483</v>
      </c>
    </row>
    <row r="11" s="245" customFormat="1" ht="21" customHeight="1" spans="1:5">
      <c r="A11" s="259"/>
      <c r="B11" s="260"/>
      <c r="C11" s="261" t="s">
        <v>259</v>
      </c>
      <c r="D11" s="265" t="s">
        <v>261</v>
      </c>
      <c r="E11" s="266">
        <v>379.5617</v>
      </c>
    </row>
    <row r="12" s="245" customFormat="1" ht="21" customHeight="1" spans="1:5">
      <c r="A12" s="259"/>
      <c r="B12" s="260"/>
      <c r="C12" s="261" t="s">
        <v>262</v>
      </c>
      <c r="D12" s="265" t="s">
        <v>263</v>
      </c>
      <c r="E12" s="266">
        <v>100.03</v>
      </c>
    </row>
    <row r="13" s="246" customFormat="1" ht="21" customHeight="1" spans="1:5">
      <c r="A13" s="259"/>
      <c r="B13" s="260"/>
      <c r="C13" s="261" t="s">
        <v>265</v>
      </c>
      <c r="D13" s="265" t="s">
        <v>266</v>
      </c>
      <c r="E13" s="266">
        <v>3</v>
      </c>
    </row>
    <row r="14" s="246" customFormat="1" ht="21" customHeight="1" spans="1:5">
      <c r="A14" s="259"/>
      <c r="B14" s="260" t="s">
        <v>265</v>
      </c>
      <c r="C14" s="260"/>
      <c r="D14" s="264" t="s">
        <v>267</v>
      </c>
      <c r="E14" s="263">
        <v>12496</v>
      </c>
    </row>
    <row r="15" s="245" customFormat="1" ht="21" customHeight="1" spans="1:5">
      <c r="A15" s="259"/>
      <c r="B15" s="260"/>
      <c r="C15" s="261" t="s">
        <v>259</v>
      </c>
      <c r="D15" s="265" t="s">
        <v>261</v>
      </c>
      <c r="E15" s="266">
        <v>11159.2665</v>
      </c>
    </row>
    <row r="16" s="245" customFormat="1" ht="21" customHeight="1" spans="1:5">
      <c r="A16" s="259"/>
      <c r="B16" s="260"/>
      <c r="C16" s="261" t="s">
        <v>262</v>
      </c>
      <c r="D16" s="265" t="s">
        <v>263</v>
      </c>
      <c r="E16" s="266">
        <v>264.17</v>
      </c>
    </row>
    <row r="17" s="245" customFormat="1" ht="21" customHeight="1" spans="1:5">
      <c r="A17" s="259"/>
      <c r="B17" s="260"/>
      <c r="C17" s="261" t="s">
        <v>268</v>
      </c>
      <c r="D17" s="265" t="s">
        <v>269</v>
      </c>
      <c r="E17" s="266">
        <v>225.6</v>
      </c>
    </row>
    <row r="18" s="245" customFormat="1" ht="21" customHeight="1" spans="1:5">
      <c r="A18" s="259"/>
      <c r="B18" s="260"/>
      <c r="C18" s="261" t="s">
        <v>270</v>
      </c>
      <c r="D18" s="265" t="s">
        <v>271</v>
      </c>
      <c r="E18" s="266">
        <v>248.9543</v>
      </c>
    </row>
    <row r="19" s="245" customFormat="1" ht="21" customHeight="1" spans="1:5">
      <c r="A19" s="259"/>
      <c r="B19" s="260"/>
      <c r="C19" s="261" t="s">
        <v>272</v>
      </c>
      <c r="D19" s="265" t="s">
        <v>273</v>
      </c>
      <c r="E19" s="266">
        <v>598.0811</v>
      </c>
    </row>
    <row r="20" s="246" customFormat="1" ht="21" customHeight="1" spans="1:5">
      <c r="A20" s="259"/>
      <c r="B20" s="260" t="s">
        <v>274</v>
      </c>
      <c r="C20" s="260"/>
      <c r="D20" s="264" t="s">
        <v>275</v>
      </c>
      <c r="E20" s="263">
        <v>595.5523</v>
      </c>
    </row>
    <row r="21" s="245" customFormat="1" ht="21" customHeight="1" spans="1:5">
      <c r="A21" s="259"/>
      <c r="B21" s="260"/>
      <c r="C21" s="261" t="s">
        <v>259</v>
      </c>
      <c r="D21" s="265" t="s">
        <v>261</v>
      </c>
      <c r="E21" s="266">
        <v>578.5523</v>
      </c>
    </row>
    <row r="22" s="245" customFormat="1" ht="21" customHeight="1" spans="1:5">
      <c r="A22" s="259"/>
      <c r="B22" s="260"/>
      <c r="C22" s="261" t="s">
        <v>262</v>
      </c>
      <c r="D22" s="265" t="s">
        <v>263</v>
      </c>
      <c r="E22" s="266">
        <v>8.5</v>
      </c>
    </row>
    <row r="23" s="245" customFormat="1" ht="21" customHeight="1" spans="1:5">
      <c r="A23" s="259"/>
      <c r="B23" s="260"/>
      <c r="C23" s="261" t="s">
        <v>276</v>
      </c>
      <c r="D23" s="265" t="s">
        <v>277</v>
      </c>
      <c r="E23" s="266">
        <v>8.5</v>
      </c>
    </row>
    <row r="24" s="246" customFormat="1" ht="21" customHeight="1" spans="1:5">
      <c r="A24" s="259"/>
      <c r="B24" s="260" t="s">
        <v>268</v>
      </c>
      <c r="C24" s="260"/>
      <c r="D24" s="264" t="s">
        <v>278</v>
      </c>
      <c r="E24" s="263">
        <v>309.4901</v>
      </c>
    </row>
    <row r="25" s="245" customFormat="1" ht="21" customHeight="1" spans="1:5">
      <c r="A25" s="259"/>
      <c r="B25" s="260"/>
      <c r="C25" s="261" t="s">
        <v>259</v>
      </c>
      <c r="D25" s="265" t="s">
        <v>261</v>
      </c>
      <c r="E25" s="266">
        <v>252.9501</v>
      </c>
    </row>
    <row r="26" s="245" customFormat="1" ht="21" customHeight="1" spans="1:5">
      <c r="A26" s="259"/>
      <c r="B26" s="260"/>
      <c r="C26" s="261" t="s">
        <v>268</v>
      </c>
      <c r="D26" s="265" t="s">
        <v>279</v>
      </c>
      <c r="E26" s="266">
        <v>56.54</v>
      </c>
    </row>
    <row r="27" s="246" customFormat="1" ht="21" customHeight="1" spans="1:5">
      <c r="A27" s="259"/>
      <c r="B27" s="260" t="s">
        <v>270</v>
      </c>
      <c r="C27" s="260"/>
      <c r="D27" s="264" t="s">
        <v>280</v>
      </c>
      <c r="E27" s="263">
        <v>1782.6518</v>
      </c>
    </row>
    <row r="28" s="245" customFormat="1" ht="21" customHeight="1" spans="1:5">
      <c r="A28" s="259"/>
      <c r="B28" s="260"/>
      <c r="C28" s="261" t="s">
        <v>259</v>
      </c>
      <c r="D28" s="265" t="s">
        <v>261</v>
      </c>
      <c r="E28" s="266">
        <v>1165.94739</v>
      </c>
    </row>
    <row r="29" s="245" customFormat="1" ht="21" customHeight="1" spans="1:5">
      <c r="A29" s="259"/>
      <c r="B29" s="260"/>
      <c r="C29" s="261" t="s">
        <v>262</v>
      </c>
      <c r="D29" s="265" t="s">
        <v>263</v>
      </c>
      <c r="E29" s="266">
        <v>559.43</v>
      </c>
    </row>
    <row r="30" s="245" customFormat="1" ht="21" customHeight="1" spans="1:5">
      <c r="A30" s="259"/>
      <c r="B30" s="260"/>
      <c r="C30" s="267" t="s">
        <v>272</v>
      </c>
      <c r="D30" s="268" t="s">
        <v>273</v>
      </c>
      <c r="E30" s="266">
        <v>57.27441</v>
      </c>
    </row>
    <row r="31" s="246" customFormat="1" ht="21" customHeight="1" spans="1:5">
      <c r="A31" s="259"/>
      <c r="B31" s="260" t="s">
        <v>281</v>
      </c>
      <c r="C31" s="260"/>
      <c r="D31" s="264" t="s">
        <v>282</v>
      </c>
      <c r="E31" s="263">
        <v>1550</v>
      </c>
    </row>
    <row r="32" s="245" customFormat="1" ht="21" customHeight="1" spans="1:5">
      <c r="A32" s="259"/>
      <c r="B32" s="260"/>
      <c r="C32" s="261" t="s">
        <v>259</v>
      </c>
      <c r="D32" s="269" t="s">
        <v>261</v>
      </c>
      <c r="E32" s="266">
        <v>1550</v>
      </c>
    </row>
    <row r="33" s="246" customFormat="1" ht="21" customHeight="1" spans="1:5">
      <c r="A33" s="259"/>
      <c r="B33" s="260" t="s">
        <v>283</v>
      </c>
      <c r="C33" s="260"/>
      <c r="D33" s="264" t="s">
        <v>284</v>
      </c>
      <c r="E33" s="263">
        <v>374.3193</v>
      </c>
    </row>
    <row r="34" s="245" customFormat="1" ht="21" customHeight="1" spans="1:5">
      <c r="A34" s="259"/>
      <c r="B34" s="260"/>
      <c r="C34" s="261" t="s">
        <v>259</v>
      </c>
      <c r="D34" s="265" t="s">
        <v>261</v>
      </c>
      <c r="E34" s="266">
        <v>331.8193</v>
      </c>
    </row>
    <row r="35" s="245" customFormat="1" ht="21" customHeight="1" spans="1:5">
      <c r="A35" s="259"/>
      <c r="B35" s="260"/>
      <c r="C35" s="261" t="s">
        <v>274</v>
      </c>
      <c r="D35" s="265" t="s">
        <v>285</v>
      </c>
      <c r="E35" s="266">
        <v>42.5</v>
      </c>
    </row>
    <row r="36" s="246" customFormat="1" ht="21" customHeight="1" spans="1:5">
      <c r="A36" s="259"/>
      <c r="B36" s="260" t="s">
        <v>286</v>
      </c>
      <c r="C36" s="260"/>
      <c r="D36" s="264" t="s">
        <v>287</v>
      </c>
      <c r="E36" s="263">
        <v>1215.2244</v>
      </c>
    </row>
    <row r="37" s="245" customFormat="1" ht="21" customHeight="1" spans="1:5">
      <c r="A37" s="259"/>
      <c r="B37" s="260"/>
      <c r="C37" s="261" t="s">
        <v>259</v>
      </c>
      <c r="D37" s="265" t="s">
        <v>261</v>
      </c>
      <c r="E37" s="266">
        <v>1181.2244</v>
      </c>
    </row>
    <row r="38" s="246" customFormat="1" ht="21" customHeight="1" spans="1:5">
      <c r="A38" s="259"/>
      <c r="B38" s="260"/>
      <c r="C38" s="261" t="s">
        <v>265</v>
      </c>
      <c r="D38" s="265" t="s">
        <v>288</v>
      </c>
      <c r="E38" s="266">
        <v>34</v>
      </c>
    </row>
    <row r="39" s="246" customFormat="1" ht="21" customHeight="1" spans="1:5">
      <c r="A39" s="259"/>
      <c r="B39" s="260" t="s">
        <v>289</v>
      </c>
      <c r="C39" s="260"/>
      <c r="D39" s="264" t="s">
        <v>290</v>
      </c>
      <c r="E39" s="263">
        <v>951.6187</v>
      </c>
    </row>
    <row r="40" s="246" customFormat="1" ht="21" customHeight="1" spans="1:5">
      <c r="A40" s="259"/>
      <c r="B40" s="260"/>
      <c r="C40" s="261" t="s">
        <v>259</v>
      </c>
      <c r="D40" s="265" t="s">
        <v>261</v>
      </c>
      <c r="E40" s="266">
        <v>134.8367</v>
      </c>
    </row>
    <row r="41" s="245" customFormat="1" ht="21" customHeight="1" spans="1:5">
      <c r="A41" s="259"/>
      <c r="B41" s="260"/>
      <c r="C41" s="261" t="s">
        <v>283</v>
      </c>
      <c r="D41" s="265" t="s">
        <v>291</v>
      </c>
      <c r="E41" s="266">
        <v>177.4365</v>
      </c>
    </row>
    <row r="42" s="245" customFormat="1" ht="21" customHeight="1" spans="1:5">
      <c r="A42" s="259"/>
      <c r="B42" s="260"/>
      <c r="C42" s="261" t="s">
        <v>272</v>
      </c>
      <c r="D42" s="265" t="s">
        <v>273</v>
      </c>
      <c r="E42" s="266">
        <v>139.3455</v>
      </c>
    </row>
    <row r="43" s="246" customFormat="1" ht="21" customHeight="1" spans="1:5">
      <c r="A43" s="259"/>
      <c r="B43" s="260"/>
      <c r="C43" s="261" t="s">
        <v>276</v>
      </c>
      <c r="D43" s="265" t="s">
        <v>292</v>
      </c>
      <c r="E43" s="266">
        <v>500</v>
      </c>
    </row>
    <row r="44" s="246" customFormat="1" ht="21" customHeight="1" spans="1:5">
      <c r="A44" s="259"/>
      <c r="B44" s="260" t="s">
        <v>293</v>
      </c>
      <c r="C44" s="260"/>
      <c r="D44" s="264" t="s">
        <v>294</v>
      </c>
      <c r="E44" s="263">
        <v>142.7076</v>
      </c>
    </row>
    <row r="45" s="245" customFormat="1" ht="21" customHeight="1" spans="1:5">
      <c r="A45" s="259"/>
      <c r="B45" s="260"/>
      <c r="C45" s="261" t="s">
        <v>259</v>
      </c>
      <c r="D45" s="265" t="s">
        <v>261</v>
      </c>
      <c r="E45" s="266">
        <v>125.7076</v>
      </c>
    </row>
    <row r="46" s="245" customFormat="1" ht="21" customHeight="1" spans="1:5">
      <c r="A46" s="259"/>
      <c r="B46" s="260"/>
      <c r="C46" s="261" t="s">
        <v>274</v>
      </c>
      <c r="D46" s="265" t="s">
        <v>295</v>
      </c>
      <c r="E46" s="266">
        <v>17</v>
      </c>
    </row>
    <row r="47" s="246" customFormat="1" ht="21" customHeight="1" spans="1:5">
      <c r="A47" s="259"/>
      <c r="B47" s="260" t="s">
        <v>296</v>
      </c>
      <c r="C47" s="260"/>
      <c r="D47" s="270" t="s">
        <v>297</v>
      </c>
      <c r="E47" s="263">
        <v>61.0276</v>
      </c>
    </row>
    <row r="48" s="245" customFormat="1" ht="21" customHeight="1" spans="1:5">
      <c r="A48" s="259"/>
      <c r="B48" s="260"/>
      <c r="C48" s="261" t="s">
        <v>259</v>
      </c>
      <c r="D48" s="271" t="s">
        <v>261</v>
      </c>
      <c r="E48" s="266">
        <v>58</v>
      </c>
    </row>
    <row r="49" s="245" customFormat="1" ht="21" customHeight="1" spans="1:5">
      <c r="A49" s="259"/>
      <c r="B49" s="260"/>
      <c r="C49" s="261" t="s">
        <v>276</v>
      </c>
      <c r="D49" s="271" t="s">
        <v>298</v>
      </c>
      <c r="E49" s="266">
        <v>3</v>
      </c>
    </row>
    <row r="50" s="246" customFormat="1" ht="21" customHeight="1" spans="1:5">
      <c r="A50" s="259"/>
      <c r="B50" s="260" t="s">
        <v>299</v>
      </c>
      <c r="C50" s="260"/>
      <c r="D50" s="264" t="s">
        <v>300</v>
      </c>
      <c r="E50" s="263">
        <v>335.4817</v>
      </c>
    </row>
    <row r="51" s="245" customFormat="1" ht="21" customHeight="1" spans="1:5">
      <c r="A51" s="259"/>
      <c r="B51" s="260"/>
      <c r="C51" s="261" t="s">
        <v>259</v>
      </c>
      <c r="D51" s="265" t="s">
        <v>261</v>
      </c>
      <c r="E51" s="266">
        <v>160.7574</v>
      </c>
    </row>
    <row r="52" s="245" customFormat="1" ht="21" customHeight="1" spans="1:5">
      <c r="A52" s="259"/>
      <c r="B52" s="260"/>
      <c r="C52" s="261" t="s">
        <v>262</v>
      </c>
      <c r="D52" s="265" t="s">
        <v>263</v>
      </c>
      <c r="E52" s="266">
        <v>32</v>
      </c>
    </row>
    <row r="53" s="245" customFormat="1" ht="21" customHeight="1" spans="1:5">
      <c r="A53" s="259"/>
      <c r="B53" s="260"/>
      <c r="C53" s="261" t="s">
        <v>270</v>
      </c>
      <c r="D53" s="265" t="s">
        <v>301</v>
      </c>
      <c r="E53" s="266">
        <v>143.1743</v>
      </c>
    </row>
    <row r="54" s="246" customFormat="1" ht="21" customHeight="1" spans="1:5">
      <c r="A54" s="259"/>
      <c r="B54" s="260" t="s">
        <v>302</v>
      </c>
      <c r="C54" s="260"/>
      <c r="D54" s="264" t="s">
        <v>303</v>
      </c>
      <c r="E54" s="263">
        <v>1370</v>
      </c>
    </row>
    <row r="55" s="245" customFormat="1" ht="21" customHeight="1" spans="1:5">
      <c r="A55" s="259"/>
      <c r="B55" s="260"/>
      <c r="C55" s="261" t="s">
        <v>259</v>
      </c>
      <c r="D55" s="265" t="s">
        <v>261</v>
      </c>
      <c r="E55" s="266">
        <v>767.6676</v>
      </c>
    </row>
    <row r="56" s="245" customFormat="1" ht="21" customHeight="1" spans="1:5">
      <c r="A56" s="259"/>
      <c r="B56" s="260"/>
      <c r="C56" s="261" t="s">
        <v>262</v>
      </c>
      <c r="D56" s="265" t="s">
        <v>263</v>
      </c>
      <c r="E56" s="266">
        <v>148.996</v>
      </c>
    </row>
    <row r="57" s="245" customFormat="1" ht="21" customHeight="1" spans="1:5">
      <c r="A57" s="259"/>
      <c r="B57" s="260"/>
      <c r="C57" s="261" t="s">
        <v>268</v>
      </c>
      <c r="D57" s="265" t="s">
        <v>304</v>
      </c>
      <c r="E57" s="266">
        <v>56.95</v>
      </c>
    </row>
    <row r="58" s="245" customFormat="1" ht="21" customHeight="1" spans="1:5">
      <c r="A58" s="259"/>
      <c r="B58" s="260"/>
      <c r="C58" s="261" t="s">
        <v>272</v>
      </c>
      <c r="D58" s="265" t="s">
        <v>273</v>
      </c>
      <c r="E58" s="266">
        <v>82.8001</v>
      </c>
    </row>
    <row r="59" s="245" customFormat="1" ht="21" customHeight="1" spans="1:5">
      <c r="A59" s="259"/>
      <c r="B59" s="260"/>
      <c r="C59" s="261" t="s">
        <v>276</v>
      </c>
      <c r="D59" s="265" t="s">
        <v>305</v>
      </c>
      <c r="E59" s="266">
        <v>313.7725</v>
      </c>
    </row>
    <row r="60" s="246" customFormat="1" ht="21" customHeight="1" spans="1:5">
      <c r="A60" s="259"/>
      <c r="B60" s="260" t="s">
        <v>306</v>
      </c>
      <c r="C60" s="260"/>
      <c r="D60" s="264" t="s">
        <v>307</v>
      </c>
      <c r="E60" s="263">
        <v>524</v>
      </c>
    </row>
    <row r="61" s="245" customFormat="1" ht="21" customHeight="1" spans="1:5">
      <c r="A61" s="259"/>
      <c r="B61" s="260"/>
      <c r="C61" s="261" t="s">
        <v>259</v>
      </c>
      <c r="D61" s="265" t="s">
        <v>261</v>
      </c>
      <c r="E61" s="266">
        <v>408.6208</v>
      </c>
    </row>
    <row r="62" s="245" customFormat="1" ht="21" customHeight="1" spans="1:5">
      <c r="A62" s="259"/>
      <c r="B62" s="260"/>
      <c r="C62" s="261" t="s">
        <v>262</v>
      </c>
      <c r="D62" s="265" t="s">
        <v>263</v>
      </c>
      <c r="E62" s="266">
        <v>21.25</v>
      </c>
    </row>
    <row r="63" s="245" customFormat="1" ht="21" customHeight="1" spans="1:5">
      <c r="A63" s="259"/>
      <c r="B63" s="260"/>
      <c r="C63" s="261" t="s">
        <v>276</v>
      </c>
      <c r="D63" s="265" t="s">
        <v>308</v>
      </c>
      <c r="E63" s="266">
        <v>94.5</v>
      </c>
    </row>
    <row r="64" s="246" customFormat="1" ht="21" customHeight="1" spans="1:5">
      <c r="A64" s="259"/>
      <c r="B64" s="260" t="s">
        <v>309</v>
      </c>
      <c r="C64" s="260"/>
      <c r="D64" s="264" t="s">
        <v>310</v>
      </c>
      <c r="E64" s="263">
        <v>324</v>
      </c>
    </row>
    <row r="65" s="245" customFormat="1" ht="21" customHeight="1" spans="1:5">
      <c r="A65" s="259"/>
      <c r="B65" s="260"/>
      <c r="C65" s="261" t="s">
        <v>259</v>
      </c>
      <c r="D65" s="265" t="s">
        <v>261</v>
      </c>
      <c r="E65" s="266">
        <v>203.3688</v>
      </c>
    </row>
    <row r="66" s="245" customFormat="1" ht="21" customHeight="1" spans="1:5">
      <c r="A66" s="259"/>
      <c r="B66" s="260"/>
      <c r="C66" s="261" t="s">
        <v>262</v>
      </c>
      <c r="D66" s="265" t="s">
        <v>263</v>
      </c>
      <c r="E66" s="266">
        <v>121.26</v>
      </c>
    </row>
    <row r="67" s="246" customFormat="1" ht="21" customHeight="1" spans="1:5">
      <c r="A67" s="259"/>
      <c r="B67" s="260" t="s">
        <v>311</v>
      </c>
      <c r="C67" s="260"/>
      <c r="D67" s="264" t="s">
        <v>312</v>
      </c>
      <c r="E67" s="263">
        <v>139</v>
      </c>
    </row>
    <row r="68" s="245" customFormat="1" ht="21" customHeight="1" spans="1:5">
      <c r="A68" s="259"/>
      <c r="B68" s="260"/>
      <c r="C68" s="261" t="s">
        <v>259</v>
      </c>
      <c r="D68" s="265" t="s">
        <v>261</v>
      </c>
      <c r="E68" s="266">
        <v>125</v>
      </c>
    </row>
    <row r="69" s="245" customFormat="1" ht="21" customHeight="1" spans="1:5">
      <c r="A69" s="259"/>
      <c r="B69" s="260"/>
      <c r="C69" s="261" t="s">
        <v>262</v>
      </c>
      <c r="D69" s="265" t="s">
        <v>263</v>
      </c>
      <c r="E69" s="266">
        <v>14</v>
      </c>
    </row>
    <row r="70" s="246" customFormat="1" ht="21" customHeight="1" spans="1:5">
      <c r="A70" s="259"/>
      <c r="B70" s="260" t="s">
        <v>313</v>
      </c>
      <c r="C70" s="260"/>
      <c r="D70" s="264" t="s">
        <v>314</v>
      </c>
      <c r="E70" s="263">
        <v>118</v>
      </c>
    </row>
    <row r="71" s="245" customFormat="1" ht="21" customHeight="1" spans="1:5">
      <c r="A71" s="259"/>
      <c r="B71" s="260"/>
      <c r="C71" s="261" t="s">
        <v>272</v>
      </c>
      <c r="D71" s="265" t="s">
        <v>273</v>
      </c>
      <c r="E71" s="266">
        <v>74</v>
      </c>
    </row>
    <row r="72" s="245" customFormat="1" ht="21" customHeight="1" spans="1:5">
      <c r="A72" s="259"/>
      <c r="B72" s="260"/>
      <c r="C72" s="261" t="s">
        <v>276</v>
      </c>
      <c r="D72" s="265" t="s">
        <v>315</v>
      </c>
      <c r="E72" s="266">
        <v>44</v>
      </c>
    </row>
    <row r="73" s="246" customFormat="1" ht="21" customHeight="1" spans="1:5">
      <c r="A73" s="259"/>
      <c r="B73" s="260" t="s">
        <v>316</v>
      </c>
      <c r="C73" s="260"/>
      <c r="D73" s="264" t="s">
        <v>317</v>
      </c>
      <c r="E73" s="263">
        <v>1561</v>
      </c>
    </row>
    <row r="74" s="245" customFormat="1" ht="21" customHeight="1" spans="1:5">
      <c r="A74" s="259"/>
      <c r="B74" s="260"/>
      <c r="C74" s="261" t="s">
        <v>259</v>
      </c>
      <c r="D74" s="265" t="s">
        <v>261</v>
      </c>
      <c r="E74" s="266">
        <v>1304.6991</v>
      </c>
    </row>
    <row r="75" s="245" customFormat="1" ht="21" customHeight="1" spans="1:5">
      <c r="A75" s="259"/>
      <c r="B75" s="260"/>
      <c r="C75" s="261" t="s">
        <v>262</v>
      </c>
      <c r="D75" s="265" t="s">
        <v>263</v>
      </c>
      <c r="E75" s="266">
        <v>10.2</v>
      </c>
    </row>
    <row r="76" s="245" customFormat="1" ht="21" customHeight="1" spans="1:5">
      <c r="A76" s="259"/>
      <c r="B76" s="260"/>
      <c r="C76" s="261" t="s">
        <v>268</v>
      </c>
      <c r="D76" s="265" t="s">
        <v>318</v>
      </c>
      <c r="E76" s="266">
        <v>18.73</v>
      </c>
    </row>
    <row r="77" s="245" customFormat="1" ht="21" customHeight="1" spans="1:5">
      <c r="A77" s="259"/>
      <c r="B77" s="260"/>
      <c r="C77" s="261" t="s">
        <v>319</v>
      </c>
      <c r="D77" s="265" t="s">
        <v>320</v>
      </c>
      <c r="E77" s="266">
        <v>25.55</v>
      </c>
    </row>
    <row r="78" s="245" customFormat="1" ht="21" customHeight="1" spans="1:5">
      <c r="A78" s="259"/>
      <c r="B78" s="260"/>
      <c r="C78" s="261" t="s">
        <v>321</v>
      </c>
      <c r="D78" s="265" t="s">
        <v>322</v>
      </c>
      <c r="E78" s="266">
        <v>85</v>
      </c>
    </row>
    <row r="79" s="245" customFormat="1" ht="21" customHeight="1" spans="1:5">
      <c r="A79" s="259"/>
      <c r="B79" s="260"/>
      <c r="C79" s="261" t="s">
        <v>272</v>
      </c>
      <c r="D79" s="265" t="s">
        <v>273</v>
      </c>
      <c r="E79" s="266">
        <v>96</v>
      </c>
    </row>
    <row r="80" s="246" customFormat="1" ht="21" customHeight="1" spans="1:5">
      <c r="A80" s="259"/>
      <c r="B80" s="260"/>
      <c r="C80" s="261" t="s">
        <v>276</v>
      </c>
      <c r="D80" s="265" t="s">
        <v>323</v>
      </c>
      <c r="E80" s="266">
        <v>20</v>
      </c>
    </row>
    <row r="81" s="246" customFormat="1" ht="21" customHeight="1" spans="1:5">
      <c r="A81" s="259"/>
      <c r="B81" s="260" t="s">
        <v>324</v>
      </c>
      <c r="C81" s="260"/>
      <c r="D81" s="264" t="s">
        <v>325</v>
      </c>
      <c r="E81" s="263">
        <v>1397.7768</v>
      </c>
    </row>
    <row r="82" s="245" customFormat="1" ht="21" customHeight="1" spans="1:5">
      <c r="A82" s="259"/>
      <c r="B82" s="260"/>
      <c r="C82" s="261" t="s">
        <v>259</v>
      </c>
      <c r="D82" s="265" t="s">
        <v>261</v>
      </c>
      <c r="E82" s="266">
        <v>85.0768</v>
      </c>
    </row>
    <row r="83" s="245" customFormat="1" ht="21" customHeight="1" spans="1:5">
      <c r="A83" s="259"/>
      <c r="B83" s="260"/>
      <c r="C83" s="261" t="s">
        <v>274</v>
      </c>
      <c r="D83" s="265" t="s">
        <v>304</v>
      </c>
      <c r="E83" s="266">
        <v>1032.934268</v>
      </c>
    </row>
    <row r="84" s="246" customFormat="1" ht="21" customHeight="1" spans="1:5">
      <c r="A84" s="259"/>
      <c r="B84" s="260"/>
      <c r="C84" s="261" t="s">
        <v>276</v>
      </c>
      <c r="D84" s="265" t="s">
        <v>326</v>
      </c>
      <c r="E84" s="266">
        <v>280</v>
      </c>
    </row>
    <row r="85" s="246" customFormat="1" ht="21" customHeight="1" spans="1:5">
      <c r="A85" s="259"/>
      <c r="B85" s="260" t="s">
        <v>327</v>
      </c>
      <c r="C85" s="260"/>
      <c r="D85" s="264" t="s">
        <v>328</v>
      </c>
      <c r="E85" s="263">
        <v>251.1554</v>
      </c>
    </row>
    <row r="86" s="245" customFormat="1" ht="21" customHeight="1" spans="1:5">
      <c r="A86" s="259"/>
      <c r="B86" s="260"/>
      <c r="C86" s="261" t="s">
        <v>259</v>
      </c>
      <c r="D86" s="265" t="s">
        <v>261</v>
      </c>
      <c r="E86" s="266">
        <v>251.1554</v>
      </c>
    </row>
    <row r="87" s="246" customFormat="1" ht="21" customHeight="1" spans="1:5">
      <c r="A87" s="259"/>
      <c r="B87" s="260" t="s">
        <v>276</v>
      </c>
      <c r="C87" s="260"/>
      <c r="D87" s="264" t="s">
        <v>329</v>
      </c>
      <c r="E87" s="263">
        <v>1128</v>
      </c>
    </row>
    <row r="88" s="245" customFormat="1" ht="21" customHeight="1" spans="1:5">
      <c r="A88" s="259"/>
      <c r="B88" s="260"/>
      <c r="C88" s="261" t="s">
        <v>276</v>
      </c>
      <c r="D88" s="265" t="s">
        <v>330</v>
      </c>
      <c r="E88" s="266">
        <v>1128</v>
      </c>
    </row>
    <row r="89" s="246" customFormat="1" ht="21" customHeight="1" spans="1:5">
      <c r="A89" s="259">
        <v>204</v>
      </c>
      <c r="B89" s="260"/>
      <c r="C89" s="260"/>
      <c r="D89" s="264" t="s">
        <v>133</v>
      </c>
      <c r="E89" s="263">
        <v>8783.4484</v>
      </c>
    </row>
    <row r="90" s="246" customFormat="1" ht="21" customHeight="1" spans="1:5">
      <c r="A90" s="259"/>
      <c r="B90" s="260" t="s">
        <v>259</v>
      </c>
      <c r="C90" s="260"/>
      <c r="D90" s="264" t="s">
        <v>331</v>
      </c>
      <c r="E90" s="263">
        <v>12.75</v>
      </c>
    </row>
    <row r="91" s="245" customFormat="1" ht="21" customHeight="1" spans="1:5">
      <c r="A91" s="259"/>
      <c r="B91" s="260"/>
      <c r="C91" s="261" t="s">
        <v>276</v>
      </c>
      <c r="D91" s="265" t="s">
        <v>332</v>
      </c>
      <c r="E91" s="266">
        <v>12.75</v>
      </c>
    </row>
    <row r="92" s="246" customFormat="1" ht="21" customHeight="1" spans="1:5">
      <c r="A92" s="259"/>
      <c r="B92" s="260" t="s">
        <v>262</v>
      </c>
      <c r="C92" s="260"/>
      <c r="D92" s="264" t="s">
        <v>333</v>
      </c>
      <c r="E92" s="263">
        <v>8036.8499</v>
      </c>
    </row>
    <row r="93" s="245" customFormat="1" ht="21" customHeight="1" spans="1:5">
      <c r="A93" s="272"/>
      <c r="B93" s="260"/>
      <c r="C93" s="261" t="s">
        <v>259</v>
      </c>
      <c r="D93" s="265" t="s">
        <v>261</v>
      </c>
      <c r="E93" s="266">
        <v>5135.6699</v>
      </c>
    </row>
    <row r="94" s="245" customFormat="1" ht="21" customHeight="1" spans="1:5">
      <c r="A94" s="272"/>
      <c r="B94" s="260"/>
      <c r="C94" s="261" t="s">
        <v>262</v>
      </c>
      <c r="D94" s="265" t="s">
        <v>263</v>
      </c>
      <c r="E94" s="266">
        <v>1198.6</v>
      </c>
    </row>
    <row r="95" s="245" customFormat="1" ht="21" customHeight="1" spans="1:5">
      <c r="A95" s="273"/>
      <c r="B95" s="261"/>
      <c r="C95" s="261" t="s">
        <v>334</v>
      </c>
      <c r="D95" s="265" t="s">
        <v>335</v>
      </c>
      <c r="E95" s="266">
        <v>829</v>
      </c>
    </row>
    <row r="96" s="245" customFormat="1" ht="21" customHeight="1" spans="1:5">
      <c r="A96" s="273"/>
      <c r="B96" s="261"/>
      <c r="C96" s="261" t="s">
        <v>276</v>
      </c>
      <c r="D96" s="265" t="s">
        <v>336</v>
      </c>
      <c r="E96" s="266">
        <v>873.58</v>
      </c>
    </row>
    <row r="97" s="246" customFormat="1" ht="21" customHeight="1" spans="1:5">
      <c r="A97" s="259"/>
      <c r="B97" s="260" t="s">
        <v>270</v>
      </c>
      <c r="C97" s="260"/>
      <c r="D97" s="264" t="s">
        <v>337</v>
      </c>
      <c r="E97" s="263">
        <v>700.2885</v>
      </c>
    </row>
    <row r="98" s="245" customFormat="1" ht="21" customHeight="1" spans="1:5">
      <c r="A98" s="259"/>
      <c r="B98" s="260"/>
      <c r="C98" s="261" t="s">
        <v>259</v>
      </c>
      <c r="D98" s="265" t="s">
        <v>261</v>
      </c>
      <c r="E98" s="266">
        <v>613.828</v>
      </c>
    </row>
    <row r="99" s="245" customFormat="1" ht="21" customHeight="1" spans="1:5">
      <c r="A99" s="259"/>
      <c r="B99" s="260"/>
      <c r="C99" s="261" t="s">
        <v>281</v>
      </c>
      <c r="D99" s="265" t="s">
        <v>338</v>
      </c>
      <c r="E99" s="266">
        <v>27</v>
      </c>
    </row>
    <row r="100" s="245" customFormat="1" ht="21" customHeight="1" spans="1:5">
      <c r="A100" s="259"/>
      <c r="B100" s="260"/>
      <c r="C100" s="261" t="s">
        <v>339</v>
      </c>
      <c r="D100" s="265" t="s">
        <v>340</v>
      </c>
      <c r="E100" s="266">
        <v>10</v>
      </c>
    </row>
    <row r="101" s="245" customFormat="1" ht="21" customHeight="1" spans="1:5">
      <c r="A101" s="259"/>
      <c r="B101" s="260"/>
      <c r="C101" s="261" t="s">
        <v>341</v>
      </c>
      <c r="D101" s="265" t="s">
        <v>342</v>
      </c>
      <c r="E101" s="266">
        <v>8.5</v>
      </c>
    </row>
    <row r="102" s="245" customFormat="1" ht="21" customHeight="1" spans="1:5">
      <c r="A102" s="259"/>
      <c r="B102" s="260"/>
      <c r="C102" s="261" t="s">
        <v>272</v>
      </c>
      <c r="D102" s="265" t="s">
        <v>273</v>
      </c>
      <c r="E102" s="266">
        <v>40.7605</v>
      </c>
    </row>
    <row r="103" s="246" customFormat="1" ht="21" customHeight="1" spans="1:5">
      <c r="A103" s="259"/>
      <c r="B103" s="260" t="s">
        <v>276</v>
      </c>
      <c r="C103" s="260"/>
      <c r="D103" s="264" t="s">
        <v>343</v>
      </c>
      <c r="E103" s="263">
        <v>33.56</v>
      </c>
    </row>
    <row r="104" s="246" customFormat="1" ht="21" customHeight="1" spans="1:5">
      <c r="A104" s="259"/>
      <c r="B104" s="260"/>
      <c r="C104" s="261" t="s">
        <v>262</v>
      </c>
      <c r="D104" s="265" t="s">
        <v>344</v>
      </c>
      <c r="E104" s="266">
        <v>29</v>
      </c>
    </row>
    <row r="105" s="245" customFormat="1" ht="21" customHeight="1" spans="1:5">
      <c r="A105" s="259"/>
      <c r="B105" s="260"/>
      <c r="C105" s="261" t="s">
        <v>276</v>
      </c>
      <c r="D105" s="265" t="s">
        <v>345</v>
      </c>
      <c r="E105" s="266">
        <v>5</v>
      </c>
    </row>
    <row r="106" s="246" customFormat="1" ht="21" customHeight="1" spans="1:5">
      <c r="A106" s="259">
        <v>205</v>
      </c>
      <c r="B106" s="260"/>
      <c r="C106" s="260"/>
      <c r="D106" s="264" t="s">
        <v>134</v>
      </c>
      <c r="E106" s="263">
        <v>65108</v>
      </c>
    </row>
    <row r="107" s="246" customFormat="1" ht="21" customHeight="1" spans="1:5">
      <c r="A107" s="259"/>
      <c r="B107" s="260" t="s">
        <v>259</v>
      </c>
      <c r="C107" s="260"/>
      <c r="D107" s="264" t="s">
        <v>346</v>
      </c>
      <c r="E107" s="263">
        <v>200.885178</v>
      </c>
    </row>
    <row r="108" s="245" customFormat="1" ht="21" customHeight="1" spans="1:5">
      <c r="A108" s="259"/>
      <c r="B108" s="260"/>
      <c r="C108" s="261" t="s">
        <v>259</v>
      </c>
      <c r="D108" s="265" t="s">
        <v>261</v>
      </c>
      <c r="E108" s="266">
        <v>159.9399</v>
      </c>
    </row>
    <row r="109" s="245" customFormat="1" ht="21" customHeight="1" spans="1:5">
      <c r="A109" s="259"/>
      <c r="B109" s="260"/>
      <c r="C109" s="261" t="s">
        <v>262</v>
      </c>
      <c r="D109" s="265" t="s">
        <v>263</v>
      </c>
      <c r="E109" s="266">
        <v>41</v>
      </c>
    </row>
    <row r="110" s="246" customFormat="1" ht="21" customHeight="1" spans="1:5">
      <c r="A110" s="259"/>
      <c r="B110" s="260" t="s">
        <v>262</v>
      </c>
      <c r="C110" s="260"/>
      <c r="D110" s="264" t="s">
        <v>347</v>
      </c>
      <c r="E110" s="263">
        <v>61681</v>
      </c>
    </row>
    <row r="111" s="245" customFormat="1" ht="21" customHeight="1" spans="1:5">
      <c r="A111" s="259"/>
      <c r="B111" s="260"/>
      <c r="C111" s="261" t="s">
        <v>259</v>
      </c>
      <c r="D111" s="265" t="s">
        <v>348</v>
      </c>
      <c r="E111" s="266">
        <v>4370</v>
      </c>
    </row>
    <row r="112" s="245" customFormat="1" ht="21" customHeight="1" spans="1:5">
      <c r="A112" s="259"/>
      <c r="B112" s="260"/>
      <c r="C112" s="261" t="s">
        <v>262</v>
      </c>
      <c r="D112" s="265" t="s">
        <v>349</v>
      </c>
      <c r="E112" s="266">
        <v>23085</v>
      </c>
    </row>
    <row r="113" s="245" customFormat="1" ht="21" customHeight="1" spans="1:5">
      <c r="A113" s="259"/>
      <c r="B113" s="260"/>
      <c r="C113" s="261" t="s">
        <v>265</v>
      </c>
      <c r="D113" s="265" t="s">
        <v>350</v>
      </c>
      <c r="E113" s="266">
        <v>18341</v>
      </c>
    </row>
    <row r="114" s="245" customFormat="1" ht="21" customHeight="1" spans="1:5">
      <c r="A114" s="259"/>
      <c r="B114" s="260"/>
      <c r="C114" s="261" t="s">
        <v>274</v>
      </c>
      <c r="D114" s="265" t="s">
        <v>351</v>
      </c>
      <c r="E114" s="266">
        <v>9646</v>
      </c>
    </row>
    <row r="115" s="245" customFormat="1" ht="21" customHeight="1" spans="1:5">
      <c r="A115" s="259"/>
      <c r="B115" s="260"/>
      <c r="C115" s="261" t="s">
        <v>276</v>
      </c>
      <c r="D115" s="265" t="s">
        <v>352</v>
      </c>
      <c r="E115" s="266">
        <v>6238</v>
      </c>
    </row>
    <row r="116" s="246" customFormat="1" ht="21" customHeight="1" spans="1:5">
      <c r="A116" s="259"/>
      <c r="B116" s="260" t="s">
        <v>265</v>
      </c>
      <c r="C116" s="260"/>
      <c r="D116" s="264" t="s">
        <v>353</v>
      </c>
      <c r="E116" s="263">
        <v>1527.7571</v>
      </c>
    </row>
    <row r="117" s="245" customFormat="1" ht="21" customHeight="1" spans="1:5">
      <c r="A117" s="259"/>
      <c r="B117" s="260"/>
      <c r="C117" s="261" t="s">
        <v>262</v>
      </c>
      <c r="D117" s="265" t="s">
        <v>354</v>
      </c>
      <c r="E117" s="266">
        <v>1527.7571</v>
      </c>
    </row>
    <row r="118" s="246" customFormat="1" ht="21" customHeight="1" spans="1:5">
      <c r="A118" s="259"/>
      <c r="B118" s="260" t="s">
        <v>281</v>
      </c>
      <c r="C118" s="260"/>
      <c r="D118" s="264" t="s">
        <v>355</v>
      </c>
      <c r="E118" s="263">
        <v>342.6751</v>
      </c>
    </row>
    <row r="119" s="245" customFormat="1" ht="21" customHeight="1" spans="1:5">
      <c r="A119" s="259"/>
      <c r="B119" s="260"/>
      <c r="C119" s="261" t="s">
        <v>259</v>
      </c>
      <c r="D119" s="265" t="s">
        <v>356</v>
      </c>
      <c r="E119" s="266">
        <v>342.6751</v>
      </c>
    </row>
    <row r="120" s="246" customFormat="1" ht="21" customHeight="1" spans="1:5">
      <c r="A120" s="259"/>
      <c r="B120" s="260" t="s">
        <v>283</v>
      </c>
      <c r="C120" s="260"/>
      <c r="D120" s="264" t="s">
        <v>357</v>
      </c>
      <c r="E120" s="263">
        <v>532.966</v>
      </c>
    </row>
    <row r="121" s="245" customFormat="1" ht="21" customHeight="1" spans="1:5">
      <c r="A121" s="259"/>
      <c r="B121" s="260"/>
      <c r="C121" s="261" t="s">
        <v>259</v>
      </c>
      <c r="D121" s="265" t="s">
        <v>358</v>
      </c>
      <c r="E121" s="266">
        <v>234.5202</v>
      </c>
    </row>
    <row r="122" s="245" customFormat="1" ht="21" customHeight="1" spans="1:5">
      <c r="A122" s="259"/>
      <c r="B122" s="260"/>
      <c r="C122" s="261" t="s">
        <v>262</v>
      </c>
      <c r="D122" s="265" t="s">
        <v>359</v>
      </c>
      <c r="E122" s="266">
        <v>298</v>
      </c>
    </row>
    <row r="123" s="246" customFormat="1" ht="21" customHeight="1" spans="1:5">
      <c r="A123" s="259"/>
      <c r="B123" s="260" t="s">
        <v>276</v>
      </c>
      <c r="C123" s="260"/>
      <c r="D123" s="264" t="s">
        <v>360</v>
      </c>
      <c r="E123" s="263">
        <v>823</v>
      </c>
    </row>
    <row r="124" s="246" customFormat="1" ht="21" customHeight="1" spans="1:5">
      <c r="A124" s="259"/>
      <c r="B124" s="260"/>
      <c r="C124" s="261" t="s">
        <v>276</v>
      </c>
      <c r="D124" s="265" t="s">
        <v>361</v>
      </c>
      <c r="E124" s="263">
        <v>823</v>
      </c>
    </row>
    <row r="125" s="246" customFormat="1" ht="21" customHeight="1" spans="1:5">
      <c r="A125" s="259">
        <v>206</v>
      </c>
      <c r="B125" s="260"/>
      <c r="C125" s="260"/>
      <c r="D125" s="264" t="s">
        <v>135</v>
      </c>
      <c r="E125" s="263">
        <v>3460</v>
      </c>
    </row>
    <row r="126" s="246" customFormat="1" ht="21" customHeight="1" spans="1:5">
      <c r="A126" s="259"/>
      <c r="B126" s="260" t="s">
        <v>259</v>
      </c>
      <c r="C126" s="260"/>
      <c r="D126" s="264" t="s">
        <v>362</v>
      </c>
      <c r="E126" s="263">
        <v>229</v>
      </c>
    </row>
    <row r="127" s="245" customFormat="1" ht="21" customHeight="1" spans="1:5">
      <c r="A127" s="259"/>
      <c r="B127" s="260"/>
      <c r="C127" s="261" t="s">
        <v>259</v>
      </c>
      <c r="D127" s="265" t="s">
        <v>261</v>
      </c>
      <c r="E127" s="266">
        <v>120.2257</v>
      </c>
    </row>
    <row r="128" s="245" customFormat="1" ht="21" customHeight="1" spans="1:5">
      <c r="A128" s="259"/>
      <c r="B128" s="260"/>
      <c r="C128" s="261" t="s">
        <v>276</v>
      </c>
      <c r="D128" s="265" t="s">
        <v>363</v>
      </c>
      <c r="E128" s="266">
        <v>109</v>
      </c>
    </row>
    <row r="129" s="246" customFormat="1" ht="21" customHeight="1" spans="1:5">
      <c r="A129" s="259"/>
      <c r="B129" s="260" t="s">
        <v>268</v>
      </c>
      <c r="C129" s="260"/>
      <c r="D129" s="264" t="s">
        <v>364</v>
      </c>
      <c r="E129" s="263">
        <v>20</v>
      </c>
    </row>
    <row r="130" s="245" customFormat="1" ht="21" customHeight="1" spans="1:5">
      <c r="A130" s="259"/>
      <c r="B130" s="260"/>
      <c r="C130" s="261" t="s">
        <v>276</v>
      </c>
      <c r="D130" s="265" t="s">
        <v>365</v>
      </c>
      <c r="E130" s="266">
        <v>20</v>
      </c>
    </row>
    <row r="131" s="246" customFormat="1" ht="21" customHeight="1" spans="1:5">
      <c r="A131" s="259"/>
      <c r="B131" s="260" t="s">
        <v>281</v>
      </c>
      <c r="C131" s="260"/>
      <c r="D131" s="264" t="s">
        <v>366</v>
      </c>
      <c r="E131" s="263">
        <v>23</v>
      </c>
    </row>
    <row r="132" s="245" customFormat="1" ht="21" customHeight="1" spans="1:5">
      <c r="A132" s="259"/>
      <c r="B132" s="260"/>
      <c r="C132" s="261" t="s">
        <v>268</v>
      </c>
      <c r="D132" s="265" t="s">
        <v>367</v>
      </c>
      <c r="E132" s="266">
        <v>23</v>
      </c>
    </row>
    <row r="133" s="246" customFormat="1" ht="21" customHeight="1" spans="1:5">
      <c r="A133" s="259"/>
      <c r="B133" s="260" t="s">
        <v>276</v>
      </c>
      <c r="C133" s="260"/>
      <c r="D133" s="264" t="s">
        <v>368</v>
      </c>
      <c r="E133" s="263">
        <v>3188</v>
      </c>
    </row>
    <row r="134" s="245" customFormat="1" ht="21" customHeight="1" spans="1:5">
      <c r="A134" s="259"/>
      <c r="B134" s="260"/>
      <c r="C134" s="261" t="s">
        <v>276</v>
      </c>
      <c r="D134" s="265" t="s">
        <v>369</v>
      </c>
      <c r="E134" s="266">
        <v>3188</v>
      </c>
    </row>
    <row r="135" s="246" customFormat="1" ht="21" customHeight="1" spans="1:5">
      <c r="A135" s="259">
        <v>207</v>
      </c>
      <c r="B135" s="260"/>
      <c r="C135" s="260"/>
      <c r="D135" s="264" t="s">
        <v>136</v>
      </c>
      <c r="E135" s="263">
        <v>2030</v>
      </c>
    </row>
    <row r="136" s="246" customFormat="1" ht="21" customHeight="1" spans="1:5">
      <c r="A136" s="259"/>
      <c r="B136" s="260" t="s">
        <v>259</v>
      </c>
      <c r="C136" s="260"/>
      <c r="D136" s="264" t="s">
        <v>370</v>
      </c>
      <c r="E136" s="263">
        <v>1159.1035</v>
      </c>
    </row>
    <row r="137" s="245" customFormat="1" ht="21" customHeight="1" spans="1:5">
      <c r="A137" s="259"/>
      <c r="B137" s="260"/>
      <c r="C137" s="261" t="s">
        <v>259</v>
      </c>
      <c r="D137" s="265" t="s">
        <v>261</v>
      </c>
      <c r="E137" s="266">
        <v>191.354</v>
      </c>
    </row>
    <row r="138" s="245" customFormat="1" ht="21" customHeight="1" spans="1:5">
      <c r="A138" s="259"/>
      <c r="B138" s="260"/>
      <c r="C138" s="261" t="s">
        <v>262</v>
      </c>
      <c r="D138" s="265" t="s">
        <v>263</v>
      </c>
      <c r="E138" s="266">
        <v>43.36</v>
      </c>
    </row>
    <row r="139" s="245" customFormat="1" ht="21" customHeight="1" spans="1:5">
      <c r="A139" s="259"/>
      <c r="B139" s="260"/>
      <c r="C139" s="261" t="s">
        <v>274</v>
      </c>
      <c r="D139" s="265" t="s">
        <v>371</v>
      </c>
      <c r="E139" s="266">
        <v>77.7545</v>
      </c>
    </row>
    <row r="140" s="245" customFormat="1" ht="21" customHeight="1" spans="1:5">
      <c r="A140" s="259"/>
      <c r="B140" s="260"/>
      <c r="C140" s="261" t="s">
        <v>281</v>
      </c>
      <c r="D140" s="265" t="s">
        <v>372</v>
      </c>
      <c r="E140" s="266">
        <v>120.9937</v>
      </c>
    </row>
    <row r="141" s="245" customFormat="1" ht="21" customHeight="1" spans="1:5">
      <c r="A141" s="259"/>
      <c r="B141" s="260"/>
      <c r="C141" s="261" t="s">
        <v>373</v>
      </c>
      <c r="D141" s="265" t="s">
        <v>374</v>
      </c>
      <c r="E141" s="266">
        <v>89.8193</v>
      </c>
    </row>
    <row r="142" s="245" customFormat="1" ht="21" customHeight="1" spans="1:5">
      <c r="A142" s="259"/>
      <c r="B142" s="260"/>
      <c r="C142" s="261" t="s">
        <v>375</v>
      </c>
      <c r="D142" s="265" t="s">
        <v>376</v>
      </c>
      <c r="E142" s="266">
        <v>437.4481</v>
      </c>
    </row>
    <row r="143" s="245" customFormat="1" ht="21" customHeight="1" spans="1:5">
      <c r="A143" s="259"/>
      <c r="B143" s="260"/>
      <c r="C143" s="261" t="s">
        <v>276</v>
      </c>
      <c r="D143" s="265" t="s">
        <v>377</v>
      </c>
      <c r="E143" s="266">
        <v>198.3739</v>
      </c>
    </row>
    <row r="144" s="246" customFormat="1" ht="21" customHeight="1" spans="1:5">
      <c r="A144" s="259"/>
      <c r="B144" s="260" t="s">
        <v>262</v>
      </c>
      <c r="C144" s="260"/>
      <c r="D144" s="264" t="s">
        <v>378</v>
      </c>
      <c r="E144" s="263">
        <v>163.6191</v>
      </c>
    </row>
    <row r="145" s="245" customFormat="1" ht="21" customHeight="1" spans="1:5">
      <c r="A145" s="259"/>
      <c r="B145" s="260"/>
      <c r="C145" s="261" t="s">
        <v>274</v>
      </c>
      <c r="D145" s="265" t="s">
        <v>379</v>
      </c>
      <c r="E145" s="266">
        <v>92.412</v>
      </c>
    </row>
    <row r="146" s="245" customFormat="1" ht="21" customHeight="1" spans="1:5">
      <c r="A146" s="259"/>
      <c r="B146" s="260"/>
      <c r="C146" s="261" t="s">
        <v>268</v>
      </c>
      <c r="D146" s="265" t="s">
        <v>380</v>
      </c>
      <c r="E146" s="266">
        <v>71.2071</v>
      </c>
    </row>
    <row r="147" s="246" customFormat="1" ht="21" customHeight="1" spans="1:5">
      <c r="A147" s="259"/>
      <c r="B147" s="260" t="s">
        <v>283</v>
      </c>
      <c r="C147" s="260"/>
      <c r="D147" s="264" t="s">
        <v>381</v>
      </c>
      <c r="E147" s="263">
        <v>407.4483</v>
      </c>
    </row>
    <row r="148" s="245" customFormat="1" ht="21" customHeight="1" spans="1:5">
      <c r="A148" s="259"/>
      <c r="B148" s="260"/>
      <c r="C148" s="261" t="s">
        <v>283</v>
      </c>
      <c r="D148" s="265" t="s">
        <v>382</v>
      </c>
      <c r="E148" s="266">
        <v>407.4483</v>
      </c>
    </row>
    <row r="149" s="246" customFormat="1" ht="21" customHeight="1" spans="1:5">
      <c r="A149" s="259"/>
      <c r="B149" s="260" t="s">
        <v>276</v>
      </c>
      <c r="C149" s="260"/>
      <c r="D149" s="264" t="s">
        <v>383</v>
      </c>
      <c r="E149" s="263">
        <v>299.8291</v>
      </c>
    </row>
    <row r="150" s="245" customFormat="1" ht="21" customHeight="1" spans="1:5">
      <c r="A150" s="259"/>
      <c r="B150" s="260"/>
      <c r="C150" s="261" t="s">
        <v>276</v>
      </c>
      <c r="D150" s="265" t="s">
        <v>384</v>
      </c>
      <c r="E150" s="266">
        <v>300</v>
      </c>
    </row>
    <row r="151" s="246" customFormat="1" ht="21" customHeight="1" spans="1:5">
      <c r="A151" s="259">
        <v>208</v>
      </c>
      <c r="B151" s="260"/>
      <c r="C151" s="260"/>
      <c r="D151" s="264" t="s">
        <v>137</v>
      </c>
      <c r="E151" s="263">
        <v>79983.6994</v>
      </c>
    </row>
    <row r="152" s="246" customFormat="1" ht="21" customHeight="1" spans="1:5">
      <c r="A152" s="259"/>
      <c r="B152" s="260" t="s">
        <v>259</v>
      </c>
      <c r="C152" s="260"/>
      <c r="D152" s="264" t="s">
        <v>385</v>
      </c>
      <c r="E152" s="263">
        <v>799.8598</v>
      </c>
    </row>
    <row r="153" s="245" customFormat="1" ht="21" customHeight="1" spans="1:5">
      <c r="A153" s="259"/>
      <c r="B153" s="260"/>
      <c r="C153" s="261" t="s">
        <v>259</v>
      </c>
      <c r="D153" s="265" t="s">
        <v>261</v>
      </c>
      <c r="E153" s="266">
        <v>313.3824</v>
      </c>
    </row>
    <row r="154" s="245" customFormat="1" ht="21" customHeight="1" spans="1:5">
      <c r="A154" s="259"/>
      <c r="B154" s="260"/>
      <c r="C154" s="261" t="s">
        <v>281</v>
      </c>
      <c r="D154" s="265" t="s">
        <v>386</v>
      </c>
      <c r="E154" s="266">
        <v>253.5108</v>
      </c>
    </row>
    <row r="155" s="245" customFormat="1" ht="21" customHeight="1" spans="1:5">
      <c r="A155" s="259"/>
      <c r="B155" s="260"/>
      <c r="C155" s="261" t="s">
        <v>286</v>
      </c>
      <c r="D155" s="265" t="s">
        <v>387</v>
      </c>
      <c r="E155" s="266">
        <v>220.2666</v>
      </c>
    </row>
    <row r="156" s="246" customFormat="1" ht="21" customHeight="1" spans="1:5">
      <c r="A156" s="259"/>
      <c r="B156" s="260"/>
      <c r="C156" s="261" t="s">
        <v>276</v>
      </c>
      <c r="D156" s="265" t="s">
        <v>388</v>
      </c>
      <c r="E156" s="266">
        <v>12.7</v>
      </c>
    </row>
    <row r="157" s="246" customFormat="1" ht="21" customHeight="1" spans="1:5">
      <c r="A157" s="259"/>
      <c r="B157" s="260" t="s">
        <v>262</v>
      </c>
      <c r="C157" s="260"/>
      <c r="D157" s="264" t="s">
        <v>389</v>
      </c>
      <c r="E157" s="263">
        <v>3778.6691</v>
      </c>
    </row>
    <row r="158" s="245" customFormat="1" ht="21" customHeight="1" spans="1:5">
      <c r="A158" s="259"/>
      <c r="B158" s="260"/>
      <c r="C158" s="261" t="s">
        <v>259</v>
      </c>
      <c r="D158" s="265" t="s">
        <v>261</v>
      </c>
      <c r="E158" s="266">
        <v>173.2285</v>
      </c>
    </row>
    <row r="159" s="245" customFormat="1" ht="21" customHeight="1" spans="1:5">
      <c r="A159" s="259"/>
      <c r="B159" s="260"/>
      <c r="C159" s="261" t="s">
        <v>373</v>
      </c>
      <c r="D159" s="265" t="s">
        <v>390</v>
      </c>
      <c r="E159" s="266">
        <v>3540.576</v>
      </c>
    </row>
    <row r="160" s="245" customFormat="1" ht="21" customHeight="1" spans="1:5">
      <c r="A160" s="259"/>
      <c r="B160" s="260"/>
      <c r="C160" s="261" t="s">
        <v>276</v>
      </c>
      <c r="D160" s="265" t="s">
        <v>391</v>
      </c>
      <c r="E160" s="266">
        <v>64.8646</v>
      </c>
    </row>
    <row r="161" s="246" customFormat="1" ht="21" customHeight="1" spans="1:5">
      <c r="A161" s="259"/>
      <c r="B161" s="260" t="s">
        <v>268</v>
      </c>
      <c r="C161" s="260"/>
      <c r="D161" s="264" t="s">
        <v>392</v>
      </c>
      <c r="E161" s="263">
        <v>30944.5736</v>
      </c>
    </row>
    <row r="162" s="245" customFormat="1" ht="21" customHeight="1" spans="1:5">
      <c r="A162" s="259"/>
      <c r="B162" s="261"/>
      <c r="C162" s="261" t="s">
        <v>259</v>
      </c>
      <c r="D162" s="265" t="s">
        <v>393</v>
      </c>
      <c r="E162" s="266">
        <v>13.3793</v>
      </c>
    </row>
    <row r="163" s="245" customFormat="1" ht="21" customHeight="1" spans="1:5">
      <c r="A163" s="259"/>
      <c r="B163" s="261"/>
      <c r="C163" s="261" t="s">
        <v>262</v>
      </c>
      <c r="D163" s="265" t="s">
        <v>394</v>
      </c>
      <c r="E163" s="266">
        <v>228.2448</v>
      </c>
    </row>
    <row r="164" s="245" customFormat="1" ht="21" customHeight="1" spans="1:5">
      <c r="A164" s="259"/>
      <c r="B164" s="260"/>
      <c r="C164" s="261" t="s">
        <v>268</v>
      </c>
      <c r="D164" s="265" t="s">
        <v>395</v>
      </c>
      <c r="E164" s="266">
        <v>7814.9495</v>
      </c>
    </row>
    <row r="165" s="245" customFormat="1" ht="21" customHeight="1" spans="1:5">
      <c r="A165" s="259"/>
      <c r="B165" s="260"/>
      <c r="C165" s="261" t="s">
        <v>270</v>
      </c>
      <c r="D165" s="265" t="s">
        <v>396</v>
      </c>
      <c r="E165" s="266">
        <v>1000</v>
      </c>
    </row>
    <row r="166" s="245" customFormat="1" ht="21" customHeight="1" spans="1:5">
      <c r="A166" s="259"/>
      <c r="B166" s="260"/>
      <c r="C166" s="261" t="s">
        <v>281</v>
      </c>
      <c r="D166" s="265" t="s">
        <v>397</v>
      </c>
      <c r="E166" s="266">
        <v>21888</v>
      </c>
    </row>
    <row r="167" s="246" customFormat="1" ht="21" customHeight="1" spans="1:5">
      <c r="A167" s="259"/>
      <c r="B167" s="260" t="s">
        <v>283</v>
      </c>
      <c r="C167" s="260"/>
      <c r="D167" s="264" t="s">
        <v>398</v>
      </c>
      <c r="E167" s="263">
        <v>6750.67</v>
      </c>
    </row>
    <row r="168" s="245" customFormat="1" ht="21" customHeight="1" spans="1:5">
      <c r="A168" s="259"/>
      <c r="B168" s="260"/>
      <c r="C168" s="261" t="s">
        <v>265</v>
      </c>
      <c r="D168" s="269" t="s">
        <v>399</v>
      </c>
      <c r="E168" s="266">
        <v>84</v>
      </c>
    </row>
    <row r="169" s="245" customFormat="1" ht="21" customHeight="1" spans="1:5">
      <c r="A169" s="259"/>
      <c r="B169" s="260"/>
      <c r="C169" s="261" t="s">
        <v>268</v>
      </c>
      <c r="D169" s="269" t="s">
        <v>400</v>
      </c>
      <c r="E169" s="266">
        <v>1659.46</v>
      </c>
    </row>
    <row r="170" s="245" customFormat="1" ht="21" customHeight="1" spans="1:5">
      <c r="A170" s="259"/>
      <c r="B170" s="260"/>
      <c r="C170" s="261" t="s">
        <v>276</v>
      </c>
      <c r="D170" s="265" t="s">
        <v>401</v>
      </c>
      <c r="E170" s="266">
        <v>5007.21</v>
      </c>
    </row>
    <row r="171" s="246" customFormat="1" ht="21" customHeight="1" spans="1:5">
      <c r="A171" s="259"/>
      <c r="B171" s="260" t="s">
        <v>373</v>
      </c>
      <c r="C171" s="260"/>
      <c r="D171" s="264" t="s">
        <v>402</v>
      </c>
      <c r="E171" s="263">
        <v>1165.0772</v>
      </c>
    </row>
    <row r="172" s="245" customFormat="1" ht="21" customHeight="1" spans="1:5">
      <c r="A172" s="259"/>
      <c r="B172" s="260"/>
      <c r="C172" s="261" t="s">
        <v>259</v>
      </c>
      <c r="D172" s="265" t="s">
        <v>403</v>
      </c>
      <c r="E172" s="266">
        <v>946.65</v>
      </c>
    </row>
    <row r="173" s="245" customFormat="1" ht="21" customHeight="1" spans="1:5">
      <c r="A173" s="259"/>
      <c r="B173" s="260"/>
      <c r="C173" s="261" t="s">
        <v>262</v>
      </c>
      <c r="D173" s="265" t="s">
        <v>404</v>
      </c>
      <c r="E173" s="266">
        <v>49.1422</v>
      </c>
    </row>
    <row r="174" s="245" customFormat="1" ht="21" customHeight="1" spans="1:5">
      <c r="A174" s="259"/>
      <c r="B174" s="260"/>
      <c r="C174" s="261" t="s">
        <v>265</v>
      </c>
      <c r="D174" s="265" t="s">
        <v>405</v>
      </c>
      <c r="E174" s="266">
        <v>169.285</v>
      </c>
    </row>
    <row r="175" s="246" customFormat="1" ht="21" customHeight="1" spans="1:5">
      <c r="A175" s="259"/>
      <c r="B175" s="260" t="s">
        <v>339</v>
      </c>
      <c r="C175" s="260"/>
      <c r="D175" s="264" t="s">
        <v>406</v>
      </c>
      <c r="E175" s="263">
        <v>472.9891</v>
      </c>
    </row>
    <row r="176" s="245" customFormat="1" ht="21" customHeight="1" spans="1:5">
      <c r="A176" s="259"/>
      <c r="B176" s="260"/>
      <c r="C176" s="261" t="s">
        <v>274</v>
      </c>
      <c r="D176" s="265" t="s">
        <v>407</v>
      </c>
      <c r="E176" s="266">
        <v>149.295</v>
      </c>
    </row>
    <row r="177" s="245" customFormat="1" ht="21" customHeight="1" spans="1:5">
      <c r="A177" s="259"/>
      <c r="B177" s="260"/>
      <c r="C177" s="261" t="s">
        <v>268</v>
      </c>
      <c r="D177" s="265" t="s">
        <v>408</v>
      </c>
      <c r="E177" s="266">
        <v>323.6941</v>
      </c>
    </row>
    <row r="178" s="246" customFormat="1" ht="21" customHeight="1" spans="1:5">
      <c r="A178" s="259"/>
      <c r="B178" s="260" t="s">
        <v>286</v>
      </c>
      <c r="C178" s="260"/>
      <c r="D178" s="264" t="s">
        <v>409</v>
      </c>
      <c r="E178" s="263">
        <v>2586.6397</v>
      </c>
    </row>
    <row r="179" s="245" customFormat="1" ht="21" customHeight="1" spans="1:5">
      <c r="A179" s="259"/>
      <c r="B179" s="260"/>
      <c r="C179" s="261" t="s">
        <v>259</v>
      </c>
      <c r="D179" s="265" t="s">
        <v>261</v>
      </c>
      <c r="E179" s="266">
        <v>93.2397</v>
      </c>
    </row>
    <row r="180" s="245" customFormat="1" ht="21" customHeight="1" spans="1:5">
      <c r="A180" s="259"/>
      <c r="B180" s="260"/>
      <c r="C180" s="261" t="s">
        <v>274</v>
      </c>
      <c r="D180" s="265" t="s">
        <v>410</v>
      </c>
      <c r="E180" s="266">
        <v>174.7</v>
      </c>
    </row>
    <row r="181" s="245" customFormat="1" ht="21" customHeight="1" spans="1:5">
      <c r="A181" s="259"/>
      <c r="B181" s="260"/>
      <c r="C181" s="261" t="s">
        <v>268</v>
      </c>
      <c r="D181" s="269" t="s">
        <v>411</v>
      </c>
      <c r="E181" s="266">
        <v>97.2</v>
      </c>
    </row>
    <row r="182" s="245" customFormat="1" ht="21" customHeight="1" spans="1:5">
      <c r="A182" s="259"/>
      <c r="B182" s="260"/>
      <c r="C182" s="261" t="s">
        <v>281</v>
      </c>
      <c r="D182" s="269" t="s">
        <v>412</v>
      </c>
      <c r="E182" s="266">
        <v>2049</v>
      </c>
    </row>
    <row r="183" s="245" customFormat="1" ht="21" customHeight="1" spans="1:5">
      <c r="A183" s="259"/>
      <c r="B183" s="260"/>
      <c r="C183" s="261" t="s">
        <v>276</v>
      </c>
      <c r="D183" s="269" t="s">
        <v>413</v>
      </c>
      <c r="E183" s="266">
        <v>172.5</v>
      </c>
    </row>
    <row r="184" s="246" customFormat="1" ht="21" customHeight="1" spans="1:5">
      <c r="A184" s="259"/>
      <c r="B184" s="260" t="s">
        <v>321</v>
      </c>
      <c r="C184" s="260"/>
      <c r="D184" s="264" t="s">
        <v>414</v>
      </c>
      <c r="E184" s="263">
        <v>32.8182</v>
      </c>
    </row>
    <row r="185" s="245" customFormat="1" ht="21" customHeight="1" spans="1:5">
      <c r="A185" s="273"/>
      <c r="B185" s="261"/>
      <c r="C185" s="261" t="s">
        <v>259</v>
      </c>
      <c r="D185" s="265" t="s">
        <v>261</v>
      </c>
      <c r="E185" s="266">
        <v>32.8182</v>
      </c>
    </row>
    <row r="186" s="246" customFormat="1" ht="21" customHeight="1" spans="1:5">
      <c r="A186" s="259"/>
      <c r="B186" s="260" t="s">
        <v>334</v>
      </c>
      <c r="C186" s="260"/>
      <c r="D186" s="264" t="s">
        <v>415</v>
      </c>
      <c r="E186" s="263">
        <v>91.3737</v>
      </c>
    </row>
    <row r="187" s="245" customFormat="1" ht="21" customHeight="1" spans="1:5">
      <c r="A187" s="259"/>
      <c r="B187" s="260"/>
      <c r="C187" s="261" t="s">
        <v>262</v>
      </c>
      <c r="D187" s="265" t="s">
        <v>416</v>
      </c>
      <c r="E187" s="266">
        <v>91.3737</v>
      </c>
    </row>
    <row r="188" s="246" customFormat="1" ht="21" customHeight="1" spans="1:5">
      <c r="A188" s="259"/>
      <c r="B188" s="260" t="s">
        <v>293</v>
      </c>
      <c r="C188" s="260"/>
      <c r="D188" s="264" t="s">
        <v>417</v>
      </c>
      <c r="E188" s="263">
        <v>18858</v>
      </c>
    </row>
    <row r="189" s="245" customFormat="1" ht="21" customHeight="1" spans="1:5">
      <c r="A189" s="259"/>
      <c r="B189" s="260"/>
      <c r="C189" s="261" t="s">
        <v>262</v>
      </c>
      <c r="D189" s="265" t="s">
        <v>418</v>
      </c>
      <c r="E189" s="266">
        <v>18858</v>
      </c>
    </row>
    <row r="190" s="246" customFormat="1" ht="21" customHeight="1" spans="1:5">
      <c r="A190" s="259"/>
      <c r="B190" s="260" t="s">
        <v>296</v>
      </c>
      <c r="C190" s="260"/>
      <c r="D190" s="264" t="s">
        <v>419</v>
      </c>
      <c r="E190" s="263">
        <v>461.7606</v>
      </c>
    </row>
    <row r="191" s="245" customFormat="1" ht="21" customHeight="1" spans="1:5">
      <c r="A191" s="259"/>
      <c r="B191" s="260"/>
      <c r="C191" s="261" t="s">
        <v>259</v>
      </c>
      <c r="D191" s="265" t="s">
        <v>261</v>
      </c>
      <c r="E191" s="266">
        <v>276.2606</v>
      </c>
    </row>
    <row r="192" s="245" customFormat="1" ht="21" customHeight="1" spans="1:5">
      <c r="A192" s="259"/>
      <c r="B192" s="260"/>
      <c r="C192" s="261" t="s">
        <v>274</v>
      </c>
      <c r="D192" s="265" t="s">
        <v>420</v>
      </c>
      <c r="E192" s="266">
        <v>185.5</v>
      </c>
    </row>
    <row r="193" s="246" customFormat="1" ht="21" customHeight="1" spans="1:5">
      <c r="A193" s="259"/>
      <c r="B193" s="260" t="s">
        <v>276</v>
      </c>
      <c r="C193" s="260"/>
      <c r="D193" s="264" t="s">
        <v>421</v>
      </c>
      <c r="E193" s="263">
        <v>14041.2684</v>
      </c>
    </row>
    <row r="194" s="245" customFormat="1" ht="23" customHeight="1" spans="1:5">
      <c r="A194" s="259"/>
      <c r="B194" s="260"/>
      <c r="C194" s="261" t="s">
        <v>276</v>
      </c>
      <c r="D194" s="265" t="s">
        <v>422</v>
      </c>
      <c r="E194" s="266">
        <v>14041.2684</v>
      </c>
    </row>
    <row r="195" s="246" customFormat="1" ht="21" customHeight="1" spans="1:5">
      <c r="A195" s="259">
        <v>210</v>
      </c>
      <c r="B195" s="260"/>
      <c r="C195" s="260"/>
      <c r="D195" s="264" t="s">
        <v>138</v>
      </c>
      <c r="E195" s="263">
        <v>20023.372584</v>
      </c>
    </row>
    <row r="196" s="246" customFormat="1" ht="21" customHeight="1" spans="1:5">
      <c r="A196" s="259"/>
      <c r="B196" s="260" t="s">
        <v>259</v>
      </c>
      <c r="C196" s="260"/>
      <c r="D196" s="264" t="s">
        <v>423</v>
      </c>
      <c r="E196" s="263">
        <v>221.9637</v>
      </c>
    </row>
    <row r="197" s="245" customFormat="1" ht="21" customHeight="1" spans="1:5">
      <c r="A197" s="259"/>
      <c r="B197" s="260"/>
      <c r="C197" s="261" t="s">
        <v>259</v>
      </c>
      <c r="D197" s="265" t="s">
        <v>261</v>
      </c>
      <c r="E197" s="266">
        <v>204.9637</v>
      </c>
    </row>
    <row r="198" s="245" customFormat="1" ht="21" customHeight="1" spans="1:5">
      <c r="A198" s="259"/>
      <c r="B198" s="260"/>
      <c r="C198" s="261" t="s">
        <v>276</v>
      </c>
      <c r="D198" s="265" t="s">
        <v>424</v>
      </c>
      <c r="E198" s="266">
        <v>17</v>
      </c>
    </row>
    <row r="199" s="246" customFormat="1" ht="21" customHeight="1" spans="1:5">
      <c r="A199" s="259"/>
      <c r="B199" s="260" t="s">
        <v>262</v>
      </c>
      <c r="C199" s="260"/>
      <c r="D199" s="264" t="s">
        <v>425</v>
      </c>
      <c r="E199" s="263">
        <v>1159.903384</v>
      </c>
    </row>
    <row r="200" s="245" customFormat="1" ht="21" customHeight="1" spans="1:5">
      <c r="A200" s="259"/>
      <c r="B200" s="260"/>
      <c r="C200" s="261" t="s">
        <v>259</v>
      </c>
      <c r="D200" s="265" t="s">
        <v>426</v>
      </c>
      <c r="E200" s="266">
        <v>529.893384</v>
      </c>
    </row>
    <row r="201" s="245" customFormat="1" ht="21" customHeight="1" spans="1:5">
      <c r="A201" s="259"/>
      <c r="B201" s="260"/>
      <c r="C201" s="261" t="s">
        <v>262</v>
      </c>
      <c r="D201" s="265" t="s">
        <v>427</v>
      </c>
      <c r="E201" s="266">
        <v>283.5849</v>
      </c>
    </row>
    <row r="202" s="245" customFormat="1" ht="21" customHeight="1" spans="1:5">
      <c r="A202" s="259"/>
      <c r="B202" s="260"/>
      <c r="C202" s="261" t="s">
        <v>270</v>
      </c>
      <c r="D202" s="265" t="s">
        <v>428</v>
      </c>
      <c r="E202" s="266">
        <v>346.4251</v>
      </c>
    </row>
    <row r="203" s="246" customFormat="1" ht="21" customHeight="1" spans="1:5">
      <c r="A203" s="259"/>
      <c r="B203" s="260" t="s">
        <v>265</v>
      </c>
      <c r="C203" s="260"/>
      <c r="D203" s="264" t="s">
        <v>429</v>
      </c>
      <c r="E203" s="263">
        <v>4372.1716</v>
      </c>
    </row>
    <row r="204" s="245" customFormat="1" ht="21" customHeight="1" spans="1:5">
      <c r="A204" s="259"/>
      <c r="B204" s="260"/>
      <c r="C204" s="261" t="s">
        <v>262</v>
      </c>
      <c r="D204" s="265" t="s">
        <v>430</v>
      </c>
      <c r="E204" s="266">
        <v>4372.1716</v>
      </c>
    </row>
    <row r="205" s="246" customFormat="1" ht="21" customHeight="1" spans="1:5">
      <c r="A205" s="259"/>
      <c r="B205" s="260" t="s">
        <v>274</v>
      </c>
      <c r="C205" s="260"/>
      <c r="D205" s="264" t="s">
        <v>431</v>
      </c>
      <c r="E205" s="263">
        <v>740.2573</v>
      </c>
    </row>
    <row r="206" s="245" customFormat="1" ht="21" customHeight="1" spans="1:5">
      <c r="A206" s="259"/>
      <c r="B206" s="260"/>
      <c r="C206" s="261" t="s">
        <v>259</v>
      </c>
      <c r="D206" s="265" t="s">
        <v>432</v>
      </c>
      <c r="E206" s="266">
        <v>731.7573</v>
      </c>
    </row>
    <row r="207" s="245" customFormat="1" ht="21" customHeight="1" spans="1:5">
      <c r="A207" s="259"/>
      <c r="B207" s="260"/>
      <c r="C207" s="261" t="s">
        <v>276</v>
      </c>
      <c r="D207" s="265" t="s">
        <v>433</v>
      </c>
      <c r="E207" s="266">
        <v>8.5</v>
      </c>
    </row>
    <row r="208" s="246" customFormat="1" ht="21" customHeight="1" spans="1:5">
      <c r="A208" s="259"/>
      <c r="B208" s="260" t="s">
        <v>281</v>
      </c>
      <c r="C208" s="260"/>
      <c r="D208" s="264" t="s">
        <v>434</v>
      </c>
      <c r="E208" s="263">
        <v>2245.46</v>
      </c>
    </row>
    <row r="209" s="245" customFormat="1" ht="21" customHeight="1" spans="1:5">
      <c r="A209" s="259"/>
      <c r="B209" s="260"/>
      <c r="C209" s="261" t="s">
        <v>435</v>
      </c>
      <c r="D209" s="265" t="s">
        <v>436</v>
      </c>
      <c r="E209" s="266">
        <v>1331</v>
      </c>
    </row>
    <row r="210" s="245" customFormat="1" ht="21" customHeight="1" spans="1:5">
      <c r="A210" s="259"/>
      <c r="B210" s="260"/>
      <c r="C210" s="261" t="s">
        <v>276</v>
      </c>
      <c r="D210" s="265" t="s">
        <v>437</v>
      </c>
      <c r="E210" s="266">
        <v>914.46</v>
      </c>
    </row>
    <row r="211" s="246" customFormat="1" ht="21" customHeight="1" spans="1:5">
      <c r="A211" s="259"/>
      <c r="B211" s="260" t="s">
        <v>286</v>
      </c>
      <c r="C211" s="260"/>
      <c r="D211" s="264" t="s">
        <v>438</v>
      </c>
      <c r="E211" s="263">
        <v>3741.0093</v>
      </c>
    </row>
    <row r="212" s="245" customFormat="1" ht="21" customHeight="1" spans="1:5">
      <c r="A212" s="259"/>
      <c r="B212" s="260"/>
      <c r="C212" s="261" t="s">
        <v>259</v>
      </c>
      <c r="D212" s="265" t="s">
        <v>439</v>
      </c>
      <c r="E212" s="266">
        <v>1776.7807</v>
      </c>
    </row>
    <row r="213" s="245" customFormat="1" ht="21" customHeight="1" spans="1:5">
      <c r="A213" s="259"/>
      <c r="B213" s="260"/>
      <c r="C213" s="261" t="s">
        <v>262</v>
      </c>
      <c r="D213" s="265" t="s">
        <v>440</v>
      </c>
      <c r="E213" s="266">
        <v>1707.6886</v>
      </c>
    </row>
    <row r="214" s="245" customFormat="1" ht="21" customHeight="1" spans="1:5">
      <c r="A214" s="259"/>
      <c r="B214" s="260"/>
      <c r="C214" s="261" t="s">
        <v>276</v>
      </c>
      <c r="D214" s="269" t="s">
        <v>441</v>
      </c>
      <c r="E214" s="266">
        <v>256.54</v>
      </c>
    </row>
    <row r="215" s="246" customFormat="1" ht="21" customHeight="1" spans="1:5">
      <c r="A215" s="259"/>
      <c r="B215" s="260" t="s">
        <v>341</v>
      </c>
      <c r="C215" s="260"/>
      <c r="D215" s="264" t="s">
        <v>442</v>
      </c>
      <c r="E215" s="263">
        <v>3910</v>
      </c>
    </row>
    <row r="216" s="245" customFormat="1" ht="21" customHeight="1" spans="1:5">
      <c r="A216" s="259"/>
      <c r="B216" s="260"/>
      <c r="C216" s="261" t="s">
        <v>262</v>
      </c>
      <c r="D216" s="264" t="s">
        <v>443</v>
      </c>
      <c r="E216" s="266">
        <v>3910</v>
      </c>
    </row>
    <row r="217" s="246" customFormat="1" ht="21" customHeight="1" spans="1:5">
      <c r="A217" s="259"/>
      <c r="B217" s="260" t="s">
        <v>375</v>
      </c>
      <c r="C217" s="260"/>
      <c r="D217" s="264" t="s">
        <v>444</v>
      </c>
      <c r="E217" s="263">
        <v>138</v>
      </c>
    </row>
    <row r="218" s="245" customFormat="1" ht="21" customHeight="1" spans="1:5">
      <c r="A218" s="259"/>
      <c r="B218" s="260"/>
      <c r="C218" s="261" t="s">
        <v>259</v>
      </c>
      <c r="D218" s="265" t="s">
        <v>445</v>
      </c>
      <c r="E218" s="266">
        <v>138</v>
      </c>
    </row>
    <row r="219" s="246" customFormat="1" ht="21" customHeight="1" spans="1:5">
      <c r="A219" s="259"/>
      <c r="B219" s="260" t="s">
        <v>319</v>
      </c>
      <c r="C219" s="260"/>
      <c r="D219" s="274" t="s">
        <v>446</v>
      </c>
      <c r="E219" s="263">
        <v>487.6073</v>
      </c>
    </row>
    <row r="220" s="245" customFormat="1" ht="21" customHeight="1" spans="1:5">
      <c r="A220" s="259"/>
      <c r="B220" s="260"/>
      <c r="C220" s="261" t="s">
        <v>259</v>
      </c>
      <c r="D220" s="269" t="s">
        <v>261</v>
      </c>
      <c r="E220" s="266">
        <v>125.5091</v>
      </c>
    </row>
    <row r="221" s="245" customFormat="1" ht="21" customHeight="1" spans="1:5">
      <c r="A221" s="259"/>
      <c r="B221" s="260"/>
      <c r="C221" s="261" t="s">
        <v>272</v>
      </c>
      <c r="D221" s="269" t="s">
        <v>273</v>
      </c>
      <c r="E221" s="266">
        <v>331.0982</v>
      </c>
    </row>
    <row r="222" s="245" customFormat="1" ht="21" customHeight="1" spans="1:5">
      <c r="A222" s="259"/>
      <c r="B222" s="260"/>
      <c r="C222" s="261" t="s">
        <v>276</v>
      </c>
      <c r="D222" s="269" t="s">
        <v>447</v>
      </c>
      <c r="E222" s="266">
        <v>31</v>
      </c>
    </row>
    <row r="223" s="245" customFormat="1" ht="21" customHeight="1" spans="1:5">
      <c r="A223" s="259"/>
      <c r="B223" s="260" t="s">
        <v>448</v>
      </c>
      <c r="C223" s="261"/>
      <c r="D223" s="274" t="s">
        <v>449</v>
      </c>
      <c r="E223" s="263">
        <v>2429</v>
      </c>
    </row>
    <row r="224" s="245" customFormat="1" ht="21" customHeight="1" spans="1:5">
      <c r="A224" s="259"/>
      <c r="B224" s="260"/>
      <c r="C224" s="261" t="s">
        <v>262</v>
      </c>
      <c r="D224" s="269" t="s">
        <v>450</v>
      </c>
      <c r="E224" s="266">
        <v>2429</v>
      </c>
    </row>
    <row r="225" s="245" customFormat="1" ht="21" customHeight="1" spans="1:5">
      <c r="A225" s="259"/>
      <c r="B225" s="260" t="s">
        <v>276</v>
      </c>
      <c r="C225" s="261"/>
      <c r="D225" s="274" t="s">
        <v>451</v>
      </c>
      <c r="E225" s="263">
        <v>578</v>
      </c>
    </row>
    <row r="226" s="245" customFormat="1" ht="21" customHeight="1" spans="1:5">
      <c r="A226" s="259"/>
      <c r="B226" s="260"/>
      <c r="C226" s="261" t="s">
        <v>276</v>
      </c>
      <c r="D226" s="269" t="s">
        <v>452</v>
      </c>
      <c r="E226" s="266">
        <v>578</v>
      </c>
    </row>
    <row r="227" s="246" customFormat="1" ht="21" customHeight="1" spans="1:5">
      <c r="A227" s="259">
        <v>211</v>
      </c>
      <c r="B227" s="260"/>
      <c r="C227" s="260"/>
      <c r="D227" s="264" t="s">
        <v>139</v>
      </c>
      <c r="E227" s="263">
        <v>6164.4051</v>
      </c>
    </row>
    <row r="228" s="246" customFormat="1" ht="21" customHeight="1" spans="1:5">
      <c r="A228" s="259"/>
      <c r="B228" s="260" t="s">
        <v>259</v>
      </c>
      <c r="C228" s="260"/>
      <c r="D228" s="264" t="s">
        <v>453</v>
      </c>
      <c r="E228" s="263">
        <v>36.25</v>
      </c>
    </row>
    <row r="229" s="245" customFormat="1" ht="21" customHeight="1" spans="1:5">
      <c r="A229" s="273"/>
      <c r="B229" s="261"/>
      <c r="C229" s="261" t="s">
        <v>276</v>
      </c>
      <c r="D229" s="265" t="s">
        <v>454</v>
      </c>
      <c r="E229" s="266">
        <v>36.25</v>
      </c>
    </row>
    <row r="230" s="245" customFormat="1" ht="21" customHeight="1" spans="1:5">
      <c r="A230" s="273"/>
      <c r="B230" s="260" t="s">
        <v>262</v>
      </c>
      <c r="C230" s="261"/>
      <c r="D230" s="264" t="s">
        <v>455</v>
      </c>
      <c r="E230" s="263">
        <v>100</v>
      </c>
    </row>
    <row r="231" s="245" customFormat="1" ht="21" customHeight="1" spans="1:5">
      <c r="A231" s="273"/>
      <c r="B231" s="261"/>
      <c r="C231" s="261" t="s">
        <v>276</v>
      </c>
      <c r="D231" s="265" t="s">
        <v>456</v>
      </c>
      <c r="E231" s="266">
        <v>100</v>
      </c>
    </row>
    <row r="232" s="246" customFormat="1" ht="21" customHeight="1" spans="1:5">
      <c r="A232" s="259"/>
      <c r="B232" s="260" t="s">
        <v>265</v>
      </c>
      <c r="C232" s="260"/>
      <c r="D232" s="264" t="s">
        <v>457</v>
      </c>
      <c r="E232" s="263">
        <v>1725.9051</v>
      </c>
    </row>
    <row r="233" s="245" customFormat="1" ht="21" customHeight="1" spans="1:5">
      <c r="A233" s="259"/>
      <c r="B233" s="260"/>
      <c r="C233" s="261" t="s">
        <v>259</v>
      </c>
      <c r="D233" s="265" t="s">
        <v>458</v>
      </c>
      <c r="E233" s="266">
        <v>68</v>
      </c>
    </row>
    <row r="234" s="245" customFormat="1" ht="21" customHeight="1" spans="1:5">
      <c r="A234" s="259"/>
      <c r="B234" s="260"/>
      <c r="C234" s="261" t="s">
        <v>262</v>
      </c>
      <c r="D234" s="265" t="s">
        <v>459</v>
      </c>
      <c r="E234" s="266">
        <v>1339.1551</v>
      </c>
    </row>
    <row r="235" s="245" customFormat="1" ht="21" customHeight="1" spans="1:5">
      <c r="A235" s="259"/>
      <c r="B235" s="260"/>
      <c r="C235" s="261" t="s">
        <v>274</v>
      </c>
      <c r="D235" s="269" t="s">
        <v>460</v>
      </c>
      <c r="E235" s="266">
        <v>318.75</v>
      </c>
    </row>
    <row r="236" s="246" customFormat="1" ht="21" customHeight="1" spans="1:5">
      <c r="A236" s="259"/>
      <c r="B236" s="260" t="s">
        <v>274</v>
      </c>
      <c r="C236" s="260"/>
      <c r="D236" s="264" t="s">
        <v>461</v>
      </c>
      <c r="E236" s="263">
        <v>644</v>
      </c>
    </row>
    <row r="237" s="245" customFormat="1" ht="25" customHeight="1" spans="1:5">
      <c r="A237" s="259"/>
      <c r="B237" s="260"/>
      <c r="C237" s="261" t="s">
        <v>259</v>
      </c>
      <c r="D237" s="265" t="s">
        <v>462</v>
      </c>
      <c r="E237" s="266">
        <v>454</v>
      </c>
    </row>
    <row r="238" s="245" customFormat="1" ht="21" customHeight="1" spans="1:5">
      <c r="A238" s="259"/>
      <c r="B238" s="260"/>
      <c r="C238" s="261" t="s">
        <v>262</v>
      </c>
      <c r="D238" s="269" t="s">
        <v>463</v>
      </c>
      <c r="E238" s="266">
        <v>85</v>
      </c>
    </row>
    <row r="239" s="245" customFormat="1" ht="21" customHeight="1" spans="1:5">
      <c r="A239" s="259"/>
      <c r="B239" s="260"/>
      <c r="C239" s="261" t="s">
        <v>274</v>
      </c>
      <c r="D239" s="269" t="s">
        <v>464</v>
      </c>
      <c r="E239" s="266">
        <v>105</v>
      </c>
    </row>
    <row r="240" s="246" customFormat="1" ht="21" customHeight="1" spans="1:5">
      <c r="A240" s="259"/>
      <c r="B240" s="260" t="s">
        <v>268</v>
      </c>
      <c r="C240" s="260"/>
      <c r="D240" s="264" t="s">
        <v>465</v>
      </c>
      <c r="E240" s="263">
        <v>3658</v>
      </c>
    </row>
    <row r="241" s="245" customFormat="1" ht="21" customHeight="1" spans="1:5">
      <c r="A241" s="259"/>
      <c r="B241" s="260"/>
      <c r="C241" s="261" t="s">
        <v>259</v>
      </c>
      <c r="D241" s="265" t="s">
        <v>466</v>
      </c>
      <c r="E241" s="266">
        <v>93.23</v>
      </c>
    </row>
    <row r="242" s="245" customFormat="1" ht="21" customHeight="1" spans="1:5">
      <c r="A242" s="259"/>
      <c r="B242" s="260"/>
      <c r="C242" s="261" t="s">
        <v>276</v>
      </c>
      <c r="D242" s="265" t="s">
        <v>467</v>
      </c>
      <c r="E242" s="266">
        <v>3565</v>
      </c>
    </row>
    <row r="243" s="246" customFormat="1" ht="20" customHeight="1" spans="1:5">
      <c r="A243" s="259">
        <v>212</v>
      </c>
      <c r="B243" s="260"/>
      <c r="C243" s="260"/>
      <c r="D243" s="264" t="s">
        <v>140</v>
      </c>
      <c r="E243" s="263">
        <v>3925.2576</v>
      </c>
    </row>
    <row r="244" s="246" customFormat="1" ht="21" customHeight="1" spans="1:5">
      <c r="A244" s="259"/>
      <c r="B244" s="260" t="s">
        <v>259</v>
      </c>
      <c r="C244" s="260"/>
      <c r="D244" s="264" t="s">
        <v>468</v>
      </c>
      <c r="E244" s="263">
        <v>1559.3369</v>
      </c>
    </row>
    <row r="245" s="245" customFormat="1" ht="21" customHeight="1" spans="1:5">
      <c r="A245" s="259"/>
      <c r="B245" s="260"/>
      <c r="C245" s="261" t="s">
        <v>259</v>
      </c>
      <c r="D245" s="265" t="s">
        <v>261</v>
      </c>
      <c r="E245" s="266">
        <v>168.7187</v>
      </c>
    </row>
    <row r="246" s="245" customFormat="1" ht="21" customHeight="1" spans="1:5">
      <c r="A246" s="259"/>
      <c r="B246" s="260"/>
      <c r="C246" s="261" t="s">
        <v>274</v>
      </c>
      <c r="D246" s="265" t="s">
        <v>469</v>
      </c>
      <c r="E246" s="266">
        <v>707.2702</v>
      </c>
    </row>
    <row r="247" s="245" customFormat="1" ht="21" customHeight="1" spans="1:5">
      <c r="A247" s="259"/>
      <c r="B247" s="260"/>
      <c r="C247" s="261" t="s">
        <v>270</v>
      </c>
      <c r="D247" s="265" t="s">
        <v>470</v>
      </c>
      <c r="E247" s="266">
        <v>2</v>
      </c>
    </row>
    <row r="248" s="245" customFormat="1" ht="21" customHeight="1" spans="1:5">
      <c r="A248" s="259"/>
      <c r="B248" s="260"/>
      <c r="C248" s="261" t="s">
        <v>373</v>
      </c>
      <c r="D248" s="265" t="s">
        <v>471</v>
      </c>
      <c r="E248" s="266">
        <v>266.4317</v>
      </c>
    </row>
    <row r="249" s="245" customFormat="1" ht="21" customHeight="1" spans="1:5">
      <c r="A249" s="259"/>
      <c r="B249" s="260"/>
      <c r="C249" s="261" t="s">
        <v>276</v>
      </c>
      <c r="D249" s="265" t="s">
        <v>472</v>
      </c>
      <c r="E249" s="266">
        <v>415.2163</v>
      </c>
    </row>
    <row r="250" s="246" customFormat="1" ht="21" customHeight="1" spans="1:5">
      <c r="A250" s="259"/>
      <c r="B250" s="260" t="s">
        <v>262</v>
      </c>
      <c r="C250" s="260"/>
      <c r="D250" s="264" t="s">
        <v>473</v>
      </c>
      <c r="E250" s="263">
        <v>115.0293</v>
      </c>
    </row>
    <row r="251" s="245" customFormat="1" ht="21" customHeight="1" spans="1:5">
      <c r="A251" s="259"/>
      <c r="B251" s="260"/>
      <c r="C251" s="261" t="s">
        <v>259</v>
      </c>
      <c r="D251" s="265" t="s">
        <v>474</v>
      </c>
      <c r="E251" s="266">
        <v>115.0293</v>
      </c>
    </row>
    <row r="252" s="246" customFormat="1" ht="21" customHeight="1" spans="1:5">
      <c r="A252" s="259"/>
      <c r="B252" s="260" t="s">
        <v>265</v>
      </c>
      <c r="C252" s="260"/>
      <c r="D252" s="264" t="s">
        <v>475</v>
      </c>
      <c r="E252" s="263">
        <v>708.8909</v>
      </c>
    </row>
    <row r="253" s="245" customFormat="1" ht="21" customHeight="1" spans="1:5">
      <c r="A253" s="259"/>
      <c r="B253" s="260"/>
      <c r="C253" s="261" t="s">
        <v>276</v>
      </c>
      <c r="D253" s="265" t="s">
        <v>476</v>
      </c>
      <c r="E253" s="266">
        <v>708.8909</v>
      </c>
    </row>
    <row r="254" s="246" customFormat="1" ht="21" customHeight="1" spans="1:5">
      <c r="A254" s="259"/>
      <c r="B254" s="260" t="s">
        <v>268</v>
      </c>
      <c r="C254" s="260"/>
      <c r="D254" s="264" t="s">
        <v>477</v>
      </c>
      <c r="E254" s="263">
        <v>1542.0005</v>
      </c>
    </row>
    <row r="255" s="245" customFormat="1" ht="21" customHeight="1" spans="1:5">
      <c r="A255" s="259"/>
      <c r="B255" s="260"/>
      <c r="C255" s="261" t="s">
        <v>259</v>
      </c>
      <c r="D255" s="265" t="s">
        <v>478</v>
      </c>
      <c r="E255" s="266">
        <v>1542.0005</v>
      </c>
    </row>
    <row r="256" s="246" customFormat="1" ht="21" customHeight="1" spans="1:5">
      <c r="A256" s="259">
        <v>213</v>
      </c>
      <c r="B256" s="260"/>
      <c r="C256" s="260"/>
      <c r="D256" s="264" t="s">
        <v>141</v>
      </c>
      <c r="E256" s="263">
        <v>35155</v>
      </c>
    </row>
    <row r="257" s="246" customFormat="1" ht="21" customHeight="1" spans="1:5">
      <c r="A257" s="259"/>
      <c r="B257" s="260" t="s">
        <v>259</v>
      </c>
      <c r="C257" s="260"/>
      <c r="D257" s="264" t="s">
        <v>479</v>
      </c>
      <c r="E257" s="263">
        <v>3712</v>
      </c>
    </row>
    <row r="258" s="245" customFormat="1" ht="21" customHeight="1" spans="1:5">
      <c r="A258" s="259"/>
      <c r="B258" s="260"/>
      <c r="C258" s="261" t="s">
        <v>259</v>
      </c>
      <c r="D258" s="265" t="s">
        <v>261</v>
      </c>
      <c r="E258" s="266">
        <v>606</v>
      </c>
    </row>
    <row r="259" s="245" customFormat="1" ht="21" customHeight="1" spans="1:5">
      <c r="A259" s="259"/>
      <c r="B259" s="260"/>
      <c r="C259" s="261" t="s">
        <v>274</v>
      </c>
      <c r="D259" s="265" t="s">
        <v>273</v>
      </c>
      <c r="E259" s="266">
        <v>1605.5843</v>
      </c>
    </row>
    <row r="260" s="246" customFormat="1" ht="21" customHeight="1" spans="1:5">
      <c r="A260" s="259"/>
      <c r="B260" s="260"/>
      <c r="C260" s="261" t="s">
        <v>480</v>
      </c>
      <c r="D260" s="265" t="s">
        <v>481</v>
      </c>
      <c r="E260" s="266">
        <v>1500</v>
      </c>
    </row>
    <row r="261" s="246" customFormat="1" ht="21" customHeight="1" spans="1:5">
      <c r="A261" s="259"/>
      <c r="B261" s="260" t="s">
        <v>262</v>
      </c>
      <c r="C261" s="260"/>
      <c r="D261" s="264" t="s">
        <v>482</v>
      </c>
      <c r="E261" s="263">
        <v>3761</v>
      </c>
    </row>
    <row r="262" s="245" customFormat="1" ht="21" customHeight="1" spans="1:5">
      <c r="A262" s="259"/>
      <c r="B262" s="260"/>
      <c r="C262" s="261" t="s">
        <v>259</v>
      </c>
      <c r="D262" s="265" t="s">
        <v>261</v>
      </c>
      <c r="E262" s="266">
        <v>332.9447</v>
      </c>
    </row>
    <row r="263" s="245" customFormat="1" ht="21" customHeight="1" spans="1:5">
      <c r="A263" s="259"/>
      <c r="B263" s="260"/>
      <c r="C263" s="261" t="s">
        <v>274</v>
      </c>
      <c r="D263" s="265" t="s">
        <v>483</v>
      </c>
      <c r="E263" s="266">
        <v>1839.9675</v>
      </c>
    </row>
    <row r="264" s="245" customFormat="1" ht="21" customHeight="1" spans="1:5">
      <c r="A264" s="259"/>
      <c r="B264" s="260"/>
      <c r="C264" s="261" t="s">
        <v>286</v>
      </c>
      <c r="D264" s="269" t="s">
        <v>484</v>
      </c>
      <c r="E264" s="266">
        <v>8.5</v>
      </c>
    </row>
    <row r="265" s="245" customFormat="1" ht="21" customHeight="1" spans="1:5">
      <c r="A265" s="259"/>
      <c r="B265" s="260"/>
      <c r="C265" s="261" t="s">
        <v>311</v>
      </c>
      <c r="D265" s="269" t="s">
        <v>485</v>
      </c>
      <c r="E265" s="266">
        <v>326.75</v>
      </c>
    </row>
    <row r="266" s="245" customFormat="1" ht="21" customHeight="1" spans="1:5">
      <c r="A266" s="259"/>
      <c r="B266" s="260"/>
      <c r="C266" s="261" t="s">
        <v>316</v>
      </c>
      <c r="D266" s="269" t="s">
        <v>486</v>
      </c>
      <c r="E266" s="266">
        <v>91.22</v>
      </c>
    </row>
    <row r="267" s="245" customFormat="1" ht="21" customHeight="1" spans="1:5">
      <c r="A267" s="259"/>
      <c r="B267" s="260"/>
      <c r="C267" s="261" t="s">
        <v>276</v>
      </c>
      <c r="D267" s="269" t="s">
        <v>487</v>
      </c>
      <c r="E267" s="266">
        <v>1161</v>
      </c>
    </row>
    <row r="268" s="246" customFormat="1" ht="21" customHeight="1" spans="1:5">
      <c r="A268" s="259"/>
      <c r="B268" s="260" t="s">
        <v>265</v>
      </c>
      <c r="C268" s="260"/>
      <c r="D268" s="264" t="s">
        <v>488</v>
      </c>
      <c r="E268" s="263">
        <v>6975</v>
      </c>
    </row>
    <row r="269" s="245" customFormat="1" ht="21" customHeight="1" spans="1:5">
      <c r="A269" s="259"/>
      <c r="B269" s="260"/>
      <c r="C269" s="261" t="s">
        <v>259</v>
      </c>
      <c r="D269" s="265" t="s">
        <v>261</v>
      </c>
      <c r="E269" s="266">
        <v>738.4879</v>
      </c>
    </row>
    <row r="270" s="245" customFormat="1" ht="21" customHeight="1" spans="1:5">
      <c r="A270" s="259"/>
      <c r="B270" s="260"/>
      <c r="C270" s="261" t="s">
        <v>262</v>
      </c>
      <c r="D270" s="265" t="s">
        <v>263</v>
      </c>
      <c r="E270" s="266">
        <v>333.49</v>
      </c>
    </row>
    <row r="271" s="245" customFormat="1" ht="21" customHeight="1" spans="1:5">
      <c r="A271" s="259"/>
      <c r="B271" s="260"/>
      <c r="C271" s="261" t="s">
        <v>274</v>
      </c>
      <c r="D271" s="265" t="s">
        <v>489</v>
      </c>
      <c r="E271" s="266">
        <v>1698.9331</v>
      </c>
    </row>
    <row r="272" s="245" customFormat="1" ht="21" customHeight="1" spans="1:5">
      <c r="A272" s="259"/>
      <c r="B272" s="260"/>
      <c r="C272" s="261" t="s">
        <v>268</v>
      </c>
      <c r="D272" s="265" t="s">
        <v>490</v>
      </c>
      <c r="E272" s="266">
        <v>241</v>
      </c>
    </row>
    <row r="273" s="245" customFormat="1" ht="21" customHeight="1" spans="1:5">
      <c r="A273" s="259"/>
      <c r="B273" s="260"/>
      <c r="C273" s="261" t="s">
        <v>270</v>
      </c>
      <c r="D273" s="265" t="s">
        <v>491</v>
      </c>
      <c r="E273" s="266">
        <v>15</v>
      </c>
    </row>
    <row r="274" s="245" customFormat="1" ht="21" customHeight="1" spans="1:5">
      <c r="A274" s="259"/>
      <c r="B274" s="260"/>
      <c r="C274" s="261" t="s">
        <v>339</v>
      </c>
      <c r="D274" s="265" t="s">
        <v>492</v>
      </c>
      <c r="E274" s="266">
        <v>485.5415</v>
      </c>
    </row>
    <row r="275" s="245" customFormat="1" ht="21" customHeight="1" spans="1:5">
      <c r="A275" s="259"/>
      <c r="B275" s="260"/>
      <c r="C275" s="261" t="s">
        <v>375</v>
      </c>
      <c r="D275" s="265" t="s">
        <v>493</v>
      </c>
      <c r="E275" s="266">
        <v>579.5</v>
      </c>
    </row>
    <row r="276" s="245" customFormat="1" ht="21" customHeight="1" spans="1:5">
      <c r="A276" s="259"/>
      <c r="B276" s="260"/>
      <c r="C276" s="261" t="s">
        <v>321</v>
      </c>
      <c r="D276" s="265" t="s">
        <v>494</v>
      </c>
      <c r="E276" s="266">
        <v>145</v>
      </c>
    </row>
    <row r="277" s="245" customFormat="1" ht="21" customHeight="1" spans="1:5">
      <c r="A277" s="259"/>
      <c r="B277" s="260"/>
      <c r="C277" s="261" t="s">
        <v>495</v>
      </c>
      <c r="D277" s="265" t="s">
        <v>496</v>
      </c>
      <c r="E277" s="266">
        <v>425</v>
      </c>
    </row>
    <row r="278" s="245" customFormat="1" ht="21" customHeight="1" spans="1:5">
      <c r="A278" s="259"/>
      <c r="B278" s="260"/>
      <c r="C278" s="261" t="s">
        <v>276</v>
      </c>
      <c r="D278" s="269" t="s">
        <v>497</v>
      </c>
      <c r="E278" s="266">
        <v>2313</v>
      </c>
    </row>
    <row r="279" s="246" customFormat="1" ht="21" customHeight="1" spans="1:5">
      <c r="A279" s="259"/>
      <c r="B279" s="260" t="s">
        <v>268</v>
      </c>
      <c r="C279" s="260"/>
      <c r="D279" s="264" t="s">
        <v>498</v>
      </c>
      <c r="E279" s="263">
        <v>13040</v>
      </c>
    </row>
    <row r="280" s="245" customFormat="1" ht="21" customHeight="1" spans="1:5">
      <c r="A280" s="259"/>
      <c r="B280" s="260"/>
      <c r="C280" s="261" t="s">
        <v>274</v>
      </c>
      <c r="D280" s="265" t="s">
        <v>499</v>
      </c>
      <c r="E280" s="266">
        <v>9235</v>
      </c>
    </row>
    <row r="281" s="245" customFormat="1" ht="21" customHeight="1" spans="1:5">
      <c r="A281" s="259"/>
      <c r="B281" s="260"/>
      <c r="C281" s="261" t="s">
        <v>268</v>
      </c>
      <c r="D281" s="269" t="s">
        <v>500</v>
      </c>
      <c r="E281" s="266">
        <v>425</v>
      </c>
    </row>
    <row r="282" s="245" customFormat="1" ht="21" customHeight="1" spans="1:5">
      <c r="A282" s="259"/>
      <c r="B282" s="260"/>
      <c r="C282" s="261" t="s">
        <v>276</v>
      </c>
      <c r="D282" s="265" t="s">
        <v>501</v>
      </c>
      <c r="E282" s="266">
        <v>3380</v>
      </c>
    </row>
    <row r="283" s="246" customFormat="1" ht="21" customHeight="1" spans="1:5">
      <c r="A283" s="259"/>
      <c r="B283" s="260" t="s">
        <v>281</v>
      </c>
      <c r="C283" s="260"/>
      <c r="D283" s="264" t="s">
        <v>502</v>
      </c>
      <c r="E283" s="263">
        <v>7268</v>
      </c>
    </row>
    <row r="284" s="245" customFormat="1" ht="21" customHeight="1" spans="1:5">
      <c r="A284" s="259"/>
      <c r="B284" s="260"/>
      <c r="C284" s="261" t="s">
        <v>259</v>
      </c>
      <c r="D284" s="265" t="s">
        <v>503</v>
      </c>
      <c r="E284" s="266">
        <v>868</v>
      </c>
    </row>
    <row r="285" s="245" customFormat="1" ht="21" customHeight="1" spans="1:5">
      <c r="A285" s="259"/>
      <c r="B285" s="260"/>
      <c r="C285" s="261" t="s">
        <v>268</v>
      </c>
      <c r="D285" s="265" t="s">
        <v>504</v>
      </c>
      <c r="E285" s="266">
        <v>6400</v>
      </c>
    </row>
    <row r="286" s="246" customFormat="1" ht="21" customHeight="1" spans="1:5">
      <c r="A286" s="259"/>
      <c r="B286" s="260" t="s">
        <v>283</v>
      </c>
      <c r="C286" s="260"/>
      <c r="D286" s="274" t="s">
        <v>505</v>
      </c>
      <c r="E286" s="263">
        <v>400</v>
      </c>
    </row>
    <row r="287" s="246" customFormat="1" ht="21" customHeight="1" spans="1:5">
      <c r="A287" s="259"/>
      <c r="B287" s="260"/>
      <c r="C287" s="261" t="s">
        <v>265</v>
      </c>
      <c r="D287" s="269" t="s">
        <v>506</v>
      </c>
      <c r="E287" s="266">
        <v>350</v>
      </c>
    </row>
    <row r="288" s="246" customFormat="1" ht="21" customHeight="1" spans="1:5">
      <c r="A288" s="259"/>
      <c r="B288" s="260"/>
      <c r="C288" s="261" t="s">
        <v>274</v>
      </c>
      <c r="D288" s="269" t="s">
        <v>507</v>
      </c>
      <c r="E288" s="266">
        <v>50</v>
      </c>
    </row>
    <row r="289" s="246" customFormat="1" ht="21" customHeight="1" spans="1:5">
      <c r="A289" s="259">
        <v>214</v>
      </c>
      <c r="B289" s="260"/>
      <c r="C289" s="260"/>
      <c r="D289" s="264" t="s">
        <v>142</v>
      </c>
      <c r="E289" s="263">
        <v>2503</v>
      </c>
    </row>
    <row r="290" s="246" customFormat="1" ht="21" customHeight="1" spans="1:5">
      <c r="A290" s="259"/>
      <c r="B290" s="260" t="s">
        <v>259</v>
      </c>
      <c r="C290" s="260"/>
      <c r="D290" s="264" t="s">
        <v>508</v>
      </c>
      <c r="E290" s="263">
        <v>2503</v>
      </c>
    </row>
    <row r="291" s="245" customFormat="1" ht="21" customHeight="1" spans="1:5">
      <c r="A291" s="259"/>
      <c r="B291" s="260"/>
      <c r="C291" s="261" t="s">
        <v>259</v>
      </c>
      <c r="D291" s="265" t="s">
        <v>261</v>
      </c>
      <c r="E291" s="266">
        <v>359.478</v>
      </c>
    </row>
    <row r="292" s="245" customFormat="1" ht="21" customHeight="1" spans="1:5">
      <c r="A292" s="259"/>
      <c r="B292" s="260"/>
      <c r="C292" s="261" t="s">
        <v>270</v>
      </c>
      <c r="D292" s="265" t="s">
        <v>509</v>
      </c>
      <c r="E292" s="266">
        <v>236.9566</v>
      </c>
    </row>
    <row r="293" s="245" customFormat="1" ht="21" customHeight="1" spans="1:5">
      <c r="A293" s="259"/>
      <c r="B293" s="260"/>
      <c r="C293" s="261" t="s">
        <v>341</v>
      </c>
      <c r="D293" s="265" t="s">
        <v>510</v>
      </c>
      <c r="E293" s="266">
        <v>255.9986</v>
      </c>
    </row>
    <row r="294" s="245" customFormat="1" ht="21" customHeight="1" spans="1:5">
      <c r="A294" s="259"/>
      <c r="B294" s="260"/>
      <c r="C294" s="261" t="s">
        <v>276</v>
      </c>
      <c r="D294" s="269" t="s">
        <v>511</v>
      </c>
      <c r="E294" s="266">
        <v>1651</v>
      </c>
    </row>
    <row r="295" s="246" customFormat="1" ht="21" customHeight="1" spans="1:5">
      <c r="A295" s="259">
        <v>215</v>
      </c>
      <c r="B295" s="260"/>
      <c r="C295" s="260"/>
      <c r="D295" s="274" t="s">
        <v>143</v>
      </c>
      <c r="E295" s="263">
        <v>500</v>
      </c>
    </row>
    <row r="296" s="246" customFormat="1" ht="21" customHeight="1" spans="1:5">
      <c r="A296" s="259"/>
      <c r="B296" s="260" t="s">
        <v>283</v>
      </c>
      <c r="C296" s="260"/>
      <c r="D296" s="274" t="s">
        <v>512</v>
      </c>
      <c r="E296" s="263">
        <v>500</v>
      </c>
    </row>
    <row r="297" s="245" customFormat="1" ht="21" customHeight="1" spans="1:5">
      <c r="A297" s="259"/>
      <c r="B297" s="260"/>
      <c r="C297" s="261" t="s">
        <v>268</v>
      </c>
      <c r="D297" s="269" t="s">
        <v>513</v>
      </c>
      <c r="E297" s="266">
        <v>500</v>
      </c>
    </row>
    <row r="298" s="246" customFormat="1" ht="21" customHeight="1" spans="1:5">
      <c r="A298" s="259">
        <v>216</v>
      </c>
      <c r="B298" s="260"/>
      <c r="C298" s="260"/>
      <c r="D298" s="264" t="s">
        <v>144</v>
      </c>
      <c r="E298" s="263">
        <v>207.8323</v>
      </c>
    </row>
    <row r="299" s="246" customFormat="1" ht="21" customHeight="1" spans="1:5">
      <c r="A299" s="259"/>
      <c r="B299" s="260" t="s">
        <v>262</v>
      </c>
      <c r="C299" s="260"/>
      <c r="D299" s="264" t="s">
        <v>514</v>
      </c>
      <c r="E299" s="263">
        <v>195.0823</v>
      </c>
    </row>
    <row r="300" s="245" customFormat="1" ht="21" customHeight="1" spans="1:5">
      <c r="A300" s="259"/>
      <c r="B300" s="260"/>
      <c r="C300" s="261" t="s">
        <v>259</v>
      </c>
      <c r="D300" s="265" t="s">
        <v>261</v>
      </c>
      <c r="E300" s="266">
        <v>145.9546</v>
      </c>
    </row>
    <row r="301" s="245" customFormat="1" ht="21" customHeight="1" spans="1:5">
      <c r="A301" s="259"/>
      <c r="B301" s="260"/>
      <c r="C301" s="261" t="s">
        <v>272</v>
      </c>
      <c r="D301" s="265" t="s">
        <v>273</v>
      </c>
      <c r="E301" s="266">
        <v>49.1277</v>
      </c>
    </row>
    <row r="302" s="246" customFormat="1" ht="21" customHeight="1" spans="1:5">
      <c r="A302" s="259"/>
      <c r="B302" s="260" t="s">
        <v>276</v>
      </c>
      <c r="C302" s="260"/>
      <c r="D302" s="264" t="s">
        <v>515</v>
      </c>
      <c r="E302" s="263">
        <v>12.75</v>
      </c>
    </row>
    <row r="303" s="245" customFormat="1" ht="21" customHeight="1" spans="1:5">
      <c r="A303" s="259"/>
      <c r="B303" s="260"/>
      <c r="C303" s="261" t="s">
        <v>276</v>
      </c>
      <c r="D303" s="265" t="s">
        <v>516</v>
      </c>
      <c r="E303" s="266">
        <v>12.75</v>
      </c>
    </row>
    <row r="304" s="246" customFormat="1" ht="21" customHeight="1" spans="1:5">
      <c r="A304" s="259">
        <v>220</v>
      </c>
      <c r="B304" s="260"/>
      <c r="C304" s="260"/>
      <c r="D304" s="264" t="s">
        <v>216</v>
      </c>
      <c r="E304" s="263">
        <v>1497</v>
      </c>
    </row>
    <row r="305" s="246" customFormat="1" ht="21" customHeight="1" spans="1:5">
      <c r="A305" s="259"/>
      <c r="B305" s="260" t="s">
        <v>259</v>
      </c>
      <c r="C305" s="260"/>
      <c r="D305" s="264" t="s">
        <v>517</v>
      </c>
      <c r="E305" s="263">
        <v>1454</v>
      </c>
    </row>
    <row r="306" s="245" customFormat="1" ht="21" customHeight="1" spans="1:5">
      <c r="A306" s="259"/>
      <c r="B306" s="260"/>
      <c r="C306" s="261" t="s">
        <v>259</v>
      </c>
      <c r="D306" s="265" t="s">
        <v>261</v>
      </c>
      <c r="E306" s="266">
        <v>819.7464</v>
      </c>
    </row>
    <row r="307" s="245" customFormat="1" ht="21" customHeight="1" spans="1:5">
      <c r="A307" s="259"/>
      <c r="B307" s="260"/>
      <c r="C307" s="261" t="s">
        <v>373</v>
      </c>
      <c r="D307" s="265" t="s">
        <v>518</v>
      </c>
      <c r="E307" s="266">
        <v>35</v>
      </c>
    </row>
    <row r="308" s="245" customFormat="1" ht="21" customHeight="1" spans="1:5">
      <c r="A308" s="259"/>
      <c r="B308" s="260"/>
      <c r="C308" s="261" t="s">
        <v>276</v>
      </c>
      <c r="D308" s="269" t="s">
        <v>519</v>
      </c>
      <c r="E308" s="266">
        <v>599</v>
      </c>
    </row>
    <row r="309" s="246" customFormat="1" ht="21" customHeight="1" spans="1:5">
      <c r="A309" s="259"/>
      <c r="B309" s="260" t="s">
        <v>268</v>
      </c>
      <c r="C309" s="260"/>
      <c r="D309" s="274" t="s">
        <v>520</v>
      </c>
      <c r="E309" s="263">
        <v>42.5</v>
      </c>
    </row>
    <row r="310" s="245" customFormat="1" ht="21" customHeight="1" spans="1:5">
      <c r="A310" s="259"/>
      <c r="B310" s="260"/>
      <c r="C310" s="261" t="s">
        <v>276</v>
      </c>
      <c r="D310" s="269" t="s">
        <v>521</v>
      </c>
      <c r="E310" s="266">
        <v>42.5</v>
      </c>
    </row>
    <row r="311" s="246" customFormat="1" ht="21" customHeight="1" spans="1:5">
      <c r="A311" s="259">
        <v>221</v>
      </c>
      <c r="B311" s="260"/>
      <c r="C311" s="260"/>
      <c r="D311" s="264" t="s">
        <v>217</v>
      </c>
      <c r="E311" s="263">
        <v>5859.7463</v>
      </c>
    </row>
    <row r="312" s="246" customFormat="1" ht="21" customHeight="1" spans="1:5">
      <c r="A312" s="259"/>
      <c r="B312" s="260" t="s">
        <v>259</v>
      </c>
      <c r="C312" s="260"/>
      <c r="D312" s="264" t="s">
        <v>522</v>
      </c>
      <c r="E312" s="263">
        <v>188.9</v>
      </c>
    </row>
    <row r="313" s="245" customFormat="1" ht="21" customHeight="1" spans="1:5">
      <c r="A313" s="273"/>
      <c r="B313" s="261"/>
      <c r="C313" s="261" t="s">
        <v>268</v>
      </c>
      <c r="D313" s="265" t="s">
        <v>523</v>
      </c>
      <c r="E313" s="266">
        <v>72.9</v>
      </c>
    </row>
    <row r="314" s="245" customFormat="1" ht="21" customHeight="1" spans="1:5">
      <c r="A314" s="259"/>
      <c r="B314" s="260"/>
      <c r="C314" s="261" t="s">
        <v>283</v>
      </c>
      <c r="D314" s="269" t="s">
        <v>524</v>
      </c>
      <c r="E314" s="266">
        <v>56</v>
      </c>
    </row>
    <row r="315" s="245" customFormat="1" ht="21" customHeight="1" spans="1:5">
      <c r="A315" s="259"/>
      <c r="B315" s="260"/>
      <c r="C315" s="261" t="s">
        <v>286</v>
      </c>
      <c r="D315" s="269" t="s">
        <v>525</v>
      </c>
      <c r="E315" s="266">
        <v>60</v>
      </c>
    </row>
    <row r="316" s="246" customFormat="1" ht="21" customHeight="1" spans="1:5">
      <c r="A316" s="259"/>
      <c r="B316" s="260" t="s">
        <v>262</v>
      </c>
      <c r="C316" s="260"/>
      <c r="D316" s="274" t="s">
        <v>526</v>
      </c>
      <c r="E316" s="263">
        <v>5670.8463</v>
      </c>
    </row>
    <row r="317" s="245" customFormat="1" ht="21" customHeight="1" spans="1:5">
      <c r="A317" s="259"/>
      <c r="B317" s="260"/>
      <c r="C317" s="261" t="s">
        <v>259</v>
      </c>
      <c r="D317" s="269" t="s">
        <v>527</v>
      </c>
      <c r="E317" s="266">
        <v>5670.8463</v>
      </c>
    </row>
    <row r="318" s="246" customFormat="1" ht="21" customHeight="1" spans="1:5">
      <c r="A318" s="259">
        <v>222</v>
      </c>
      <c r="B318" s="260"/>
      <c r="C318" s="260"/>
      <c r="D318" s="274" t="s">
        <v>218</v>
      </c>
      <c r="E318" s="263">
        <v>360.75</v>
      </c>
    </row>
    <row r="319" s="246" customFormat="1" ht="21" customHeight="1" spans="1:5">
      <c r="A319" s="259"/>
      <c r="B319" s="260" t="s">
        <v>259</v>
      </c>
      <c r="C319" s="260"/>
      <c r="D319" s="274" t="s">
        <v>528</v>
      </c>
      <c r="E319" s="263">
        <v>244</v>
      </c>
    </row>
    <row r="320" s="245" customFormat="1" ht="21" customHeight="1" spans="1:5">
      <c r="A320" s="273"/>
      <c r="B320" s="261"/>
      <c r="C320" s="261" t="s">
        <v>270</v>
      </c>
      <c r="D320" s="269" t="s">
        <v>529</v>
      </c>
      <c r="E320" s="266">
        <v>4.25</v>
      </c>
    </row>
    <row r="321" s="245" customFormat="1" ht="21" customHeight="1" spans="1:5">
      <c r="A321" s="259"/>
      <c r="B321" s="260"/>
      <c r="C321" s="261" t="s">
        <v>341</v>
      </c>
      <c r="D321" s="269" t="s">
        <v>530</v>
      </c>
      <c r="E321" s="266">
        <v>239.5</v>
      </c>
    </row>
    <row r="322" s="246" customFormat="1" ht="21" customHeight="1" spans="1:5">
      <c r="A322" s="259"/>
      <c r="B322" s="260" t="s">
        <v>274</v>
      </c>
      <c r="C322" s="260"/>
      <c r="D322" s="274" t="s">
        <v>531</v>
      </c>
      <c r="E322" s="263">
        <v>117</v>
      </c>
    </row>
    <row r="323" s="245" customFormat="1" ht="21" customHeight="1" spans="1:5">
      <c r="A323" s="259"/>
      <c r="B323" s="260"/>
      <c r="C323" s="261" t="s">
        <v>259</v>
      </c>
      <c r="D323" s="269" t="s">
        <v>532</v>
      </c>
      <c r="E323" s="266">
        <v>117</v>
      </c>
    </row>
    <row r="324" s="246" customFormat="1" ht="21" customHeight="1" spans="1:5">
      <c r="A324" s="259">
        <v>224</v>
      </c>
      <c r="B324" s="260"/>
      <c r="C324" s="260"/>
      <c r="D324" s="264" t="s">
        <v>219</v>
      </c>
      <c r="E324" s="263">
        <v>2084</v>
      </c>
    </row>
    <row r="325" s="246" customFormat="1" ht="21" customHeight="1" spans="1:5">
      <c r="A325" s="259"/>
      <c r="B325" s="260" t="s">
        <v>259</v>
      </c>
      <c r="C325" s="260"/>
      <c r="D325" s="264" t="s">
        <v>533</v>
      </c>
      <c r="E325" s="263">
        <v>406.1317</v>
      </c>
    </row>
    <row r="326" s="245" customFormat="1" ht="21" customHeight="1" spans="1:5">
      <c r="A326" s="259"/>
      <c r="B326" s="260"/>
      <c r="C326" s="261" t="s">
        <v>259</v>
      </c>
      <c r="D326" s="265" t="s">
        <v>261</v>
      </c>
      <c r="E326" s="266">
        <v>363.6317</v>
      </c>
    </row>
    <row r="327" s="245" customFormat="1" ht="21" customHeight="1" spans="1:5">
      <c r="A327" s="259"/>
      <c r="B327" s="260"/>
      <c r="C327" s="261" t="s">
        <v>274</v>
      </c>
      <c r="D327" s="265" t="s">
        <v>534</v>
      </c>
      <c r="E327" s="266">
        <v>8.5</v>
      </c>
    </row>
    <row r="328" s="245" customFormat="1" ht="21" customHeight="1" spans="1:5">
      <c r="A328" s="259"/>
      <c r="B328" s="260"/>
      <c r="C328" s="261" t="s">
        <v>373</v>
      </c>
      <c r="D328" s="269" t="s">
        <v>535</v>
      </c>
      <c r="E328" s="266">
        <v>34</v>
      </c>
    </row>
    <row r="329" s="246" customFormat="1" ht="21" customHeight="1" spans="1:5">
      <c r="A329" s="259"/>
      <c r="B329" s="260" t="s">
        <v>262</v>
      </c>
      <c r="C329" s="260"/>
      <c r="D329" s="264" t="s">
        <v>536</v>
      </c>
      <c r="E329" s="263">
        <v>573.6</v>
      </c>
    </row>
    <row r="330" s="245" customFormat="1" ht="21" customHeight="1" spans="1:5">
      <c r="A330" s="259"/>
      <c r="B330" s="260"/>
      <c r="C330" s="261" t="s">
        <v>274</v>
      </c>
      <c r="D330" s="269" t="s">
        <v>537</v>
      </c>
      <c r="E330" s="266">
        <v>573.6</v>
      </c>
    </row>
    <row r="331" s="246" customFormat="1" ht="21" customHeight="1" spans="1:5">
      <c r="A331" s="259"/>
      <c r="B331" s="260" t="s">
        <v>270</v>
      </c>
      <c r="C331" s="260"/>
      <c r="D331" s="274" t="s">
        <v>538</v>
      </c>
      <c r="E331" s="263">
        <v>1104</v>
      </c>
    </row>
    <row r="332" s="245" customFormat="1" ht="21" customHeight="1" spans="1:5">
      <c r="A332" s="259"/>
      <c r="B332" s="260"/>
      <c r="C332" s="261" t="s">
        <v>259</v>
      </c>
      <c r="D332" s="269" t="s">
        <v>539</v>
      </c>
      <c r="E332" s="266">
        <v>1100</v>
      </c>
    </row>
    <row r="333" s="245" customFormat="1" ht="21" customHeight="1" spans="1:5">
      <c r="A333" s="259"/>
      <c r="B333" s="260"/>
      <c r="C333" s="261" t="s">
        <v>262</v>
      </c>
      <c r="D333" s="269" t="s">
        <v>540</v>
      </c>
      <c r="E333" s="266">
        <v>4.25</v>
      </c>
    </row>
    <row r="334" s="246" customFormat="1" ht="21" customHeight="1" spans="1:5">
      <c r="A334" s="259">
        <v>227</v>
      </c>
      <c r="B334" s="260"/>
      <c r="C334" s="260"/>
      <c r="D334" s="264" t="s">
        <v>220</v>
      </c>
      <c r="E334" s="263">
        <v>1000</v>
      </c>
    </row>
    <row r="335" s="246" customFormat="1" ht="21" customHeight="1" spans="1:5">
      <c r="A335" s="259">
        <v>232</v>
      </c>
      <c r="B335" s="260"/>
      <c r="C335" s="260"/>
      <c r="D335" s="264" t="s">
        <v>150</v>
      </c>
      <c r="E335" s="263">
        <v>1000</v>
      </c>
    </row>
    <row r="336" s="246" customFormat="1" ht="21" customHeight="1" spans="1:5">
      <c r="A336" s="259"/>
      <c r="B336" s="260" t="s">
        <v>265</v>
      </c>
      <c r="C336" s="260"/>
      <c r="D336" s="264" t="s">
        <v>541</v>
      </c>
      <c r="E336" s="263">
        <v>1000</v>
      </c>
    </row>
    <row r="337" s="245" customFormat="1" ht="21" customHeight="1" spans="1:5">
      <c r="A337" s="259"/>
      <c r="B337" s="260"/>
      <c r="C337" s="261" t="s">
        <v>259</v>
      </c>
      <c r="D337" s="265" t="s">
        <v>542</v>
      </c>
      <c r="E337" s="266">
        <v>1000</v>
      </c>
    </row>
  </sheetData>
  <mergeCells count="5">
    <mergeCell ref="A1:E1"/>
    <mergeCell ref="A2:C2"/>
    <mergeCell ref="A3:C3"/>
    <mergeCell ref="D3:D4"/>
    <mergeCell ref="E3:E4"/>
  </mergeCells>
  <pageMargins left="1.10208333333333" right="0.904861111111111" top="0.472222222222222" bottom="0.432638888888889" header="0.5" footer="0.5"/>
  <pageSetup paperSize="9" scale="10" fitToHeight="0" orientation="portrait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zoomScale="110" zoomScaleNormal="110" topLeftCell="A2" workbookViewId="0">
      <selection activeCell="B6" sqref="B6:B24"/>
    </sheetView>
  </sheetViews>
  <sheetFormatPr defaultColWidth="9" defaultRowHeight="13.5"/>
  <cols>
    <col min="1" max="1" width="26.3916666666667" style="212" customWidth="1"/>
    <col min="2" max="2" width="10.225" style="212" customWidth="1"/>
    <col min="3" max="6" width="7.33333333333333" style="214" customWidth="1"/>
    <col min="7" max="7" width="8.225" style="214" customWidth="1"/>
    <col min="8" max="8" width="6" style="214" customWidth="1"/>
    <col min="9" max="14" width="6" style="212" customWidth="1"/>
    <col min="15" max="15" width="6" style="214" customWidth="1"/>
    <col min="16" max="18" width="6" style="212" customWidth="1"/>
    <col min="19" max="19" width="6.66666666666667" style="212" customWidth="1"/>
    <col min="20" max="20" width="6.53333333333333" style="212" customWidth="1"/>
    <col min="21" max="21" width="6.66666666666667" style="212" customWidth="1"/>
    <col min="22" max="22" width="5.48333333333333" style="212" customWidth="1"/>
    <col min="23" max="23" width="6.93333333333333" style="212" customWidth="1"/>
    <col min="24" max="24" width="7.84166666666667" style="212" customWidth="1"/>
    <col min="25" max="25" width="7.18333333333333" style="212" customWidth="1"/>
    <col min="26" max="26" width="6.81666666666667" style="212" customWidth="1"/>
    <col min="27" max="27" width="6.94166666666667" style="212" customWidth="1"/>
    <col min="28" max="28" width="6" style="212" customWidth="1"/>
    <col min="29" max="30" width="6.525" style="212" customWidth="1"/>
    <col min="31" max="31" width="6.88333333333333" style="212" customWidth="1"/>
    <col min="32" max="32" width="7.26666666666667" style="212" customWidth="1"/>
    <col min="33" max="33" width="4.83333333333333" style="212" customWidth="1"/>
    <col min="34" max="34" width="6.78333333333333" style="212" customWidth="1"/>
    <col min="35" max="35" width="6.525" style="212" customWidth="1"/>
    <col min="36" max="36" width="6.01666666666667" style="212" customWidth="1"/>
    <col min="37" max="37" width="5.88333333333333" style="212" customWidth="1"/>
    <col min="38" max="39" width="11.1333333333333" customWidth="1"/>
    <col min="44" max="44" width="13.2666666666667" customWidth="1"/>
  </cols>
  <sheetData>
    <row r="1" s="212" customFormat="1" ht="14.25" spans="1:39 14370:16384">
      <c r="A1" s="212" t="s">
        <v>543</v>
      </c>
      <c r="B1" s="212"/>
      <c r="C1" s="214"/>
      <c r="D1" s="214"/>
      <c r="E1" s="214"/>
      <c r="F1" s="214"/>
      <c r="G1" s="214"/>
      <c r="H1" s="214"/>
      <c r="I1" s="212"/>
      <c r="J1" s="212"/>
      <c r="K1" s="212"/>
      <c r="L1" s="212"/>
      <c r="M1" s="212"/>
      <c r="N1" s="212"/>
      <c r="O1" s="214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212"/>
      <c r="AC1" s="212"/>
      <c r="AD1" s="212"/>
      <c r="AE1" s="212"/>
      <c r="AF1" s="212"/>
      <c r="AG1" s="212"/>
      <c r="AH1" s="212"/>
      <c r="AI1" s="212"/>
      <c r="AJ1" s="212"/>
      <c r="AK1" s="212"/>
      <c r="AL1" s="212"/>
      <c r="AM1" s="212"/>
      <c r="AN1" s="212"/>
      <c r="AO1" s="212"/>
      <c r="AP1" s="212"/>
      <c r="AQ1" s="212"/>
      <c r="AR1" s="212"/>
      <c r="AS1" s="212"/>
      <c r="UFR1" s="215"/>
      <c r="UFS1" s="215"/>
      <c r="UFT1" s="215"/>
      <c r="UFU1" s="215"/>
      <c r="UFV1" s="215"/>
      <c r="UFW1" s="215"/>
      <c r="UFX1" s="215"/>
      <c r="UFY1" s="215"/>
      <c r="UFZ1" s="215"/>
      <c r="UGA1" s="215"/>
      <c r="UGB1" s="215"/>
      <c r="UGC1" s="215"/>
      <c r="UGD1" s="215"/>
      <c r="UGE1" s="215"/>
      <c r="UGF1" s="215"/>
      <c r="UGG1" s="215"/>
      <c r="UGH1" s="215"/>
      <c r="UGI1" s="215"/>
      <c r="UGJ1" s="215"/>
      <c r="UGK1" s="215"/>
      <c r="UGL1" s="215"/>
      <c r="UGM1" s="215"/>
      <c r="UGN1" s="215"/>
      <c r="UGO1" s="215"/>
      <c r="UGP1" s="215"/>
      <c r="UGQ1" s="215"/>
      <c r="UGR1" s="215"/>
      <c r="UGS1" s="215"/>
      <c r="UGT1" s="215"/>
      <c r="UGU1" s="215"/>
      <c r="UGV1" s="215"/>
      <c r="UGW1" s="215"/>
      <c r="UGX1" s="215"/>
      <c r="UGY1" s="215"/>
      <c r="UGZ1" s="215"/>
      <c r="UHA1" s="215"/>
      <c r="UHB1" s="215"/>
      <c r="UHC1" s="215"/>
      <c r="UHD1" s="215"/>
      <c r="UHE1" s="215"/>
      <c r="UHF1" s="215"/>
      <c r="UHG1" s="215"/>
      <c r="UHH1" s="215"/>
      <c r="UHI1" s="215"/>
      <c r="UHJ1" s="215"/>
      <c r="UHK1" s="215"/>
      <c r="UHL1" s="215"/>
      <c r="UHM1" s="215"/>
      <c r="UHN1" s="215"/>
      <c r="UHO1" s="215"/>
      <c r="UHP1" s="215"/>
      <c r="UHQ1" s="215"/>
      <c r="UHR1" s="215"/>
      <c r="UHS1" s="215"/>
      <c r="UHT1" s="215"/>
      <c r="UHU1" s="215"/>
      <c r="UHV1" s="215"/>
      <c r="UHW1" s="215"/>
      <c r="UHX1" s="215"/>
      <c r="UHY1" s="215"/>
      <c r="UHZ1" s="215"/>
      <c r="UIA1" s="215"/>
      <c r="UIB1" s="215"/>
      <c r="UIC1" s="215"/>
      <c r="UID1" s="215"/>
      <c r="UIE1" s="215"/>
      <c r="UIF1" s="215"/>
      <c r="UIG1" s="215"/>
      <c r="UIH1" s="215"/>
      <c r="UII1" s="215"/>
      <c r="UIJ1" s="215"/>
      <c r="UIK1" s="215"/>
      <c r="UIL1" s="215"/>
      <c r="UIM1" s="215"/>
      <c r="UIN1" s="215"/>
      <c r="UIO1" s="215"/>
      <c r="UIP1" s="215"/>
      <c r="UIQ1" s="215"/>
      <c r="UIR1" s="215"/>
      <c r="UIS1" s="215"/>
      <c r="UIT1" s="215"/>
      <c r="UIU1" s="215"/>
      <c r="UIV1" s="215"/>
      <c r="UIW1" s="215"/>
      <c r="UIX1" s="215"/>
      <c r="UIY1" s="215"/>
      <c r="UIZ1" s="215"/>
      <c r="UJA1" s="215"/>
      <c r="UJB1" s="215"/>
      <c r="UJC1" s="215"/>
      <c r="UJD1" s="215"/>
      <c r="UJE1" s="215"/>
      <c r="UJF1" s="215"/>
      <c r="UJG1" s="215"/>
      <c r="UJH1" s="215"/>
      <c r="UJI1" s="215"/>
      <c r="UJJ1" s="215"/>
      <c r="UJK1" s="215"/>
      <c r="UJL1" s="215"/>
      <c r="UJM1" s="215"/>
      <c r="UJN1" s="215"/>
      <c r="UJO1" s="215"/>
      <c r="UJP1" s="215"/>
      <c r="UJQ1" s="215"/>
      <c r="UJR1" s="215"/>
      <c r="UJS1" s="215"/>
      <c r="UJT1" s="215"/>
      <c r="UJU1" s="215"/>
      <c r="UJV1" s="215"/>
      <c r="UJW1" s="215"/>
      <c r="UJX1" s="215"/>
      <c r="UJY1" s="215"/>
      <c r="UJZ1" s="215"/>
      <c r="UKA1" s="215"/>
      <c r="UKB1" s="215"/>
      <c r="UKC1" s="215"/>
      <c r="UKD1" s="215"/>
      <c r="UKE1" s="215"/>
      <c r="UKF1" s="215"/>
      <c r="UKG1" s="215"/>
      <c r="UKH1" s="215"/>
      <c r="UKI1" s="215"/>
      <c r="UKJ1" s="215"/>
      <c r="UKK1" s="215"/>
      <c r="UKL1" s="215"/>
      <c r="UKM1" s="215"/>
      <c r="UKN1" s="215"/>
      <c r="UKO1" s="215"/>
      <c r="UKP1" s="215"/>
      <c r="UKQ1" s="215"/>
      <c r="UKR1" s="215"/>
      <c r="UKS1" s="215"/>
      <c r="UKT1" s="215"/>
      <c r="UKU1" s="215"/>
      <c r="UKV1" s="215"/>
      <c r="UKW1" s="215"/>
      <c r="UKX1" s="215"/>
      <c r="UKY1" s="215"/>
      <c r="UKZ1" s="215"/>
      <c r="ULA1" s="215"/>
      <c r="ULB1" s="215"/>
      <c r="ULC1" s="215"/>
      <c r="ULD1" s="215"/>
      <c r="ULE1" s="215"/>
      <c r="ULF1" s="215"/>
      <c r="ULG1" s="215"/>
      <c r="ULH1" s="215"/>
      <c r="ULI1" s="215"/>
      <c r="ULJ1" s="215"/>
      <c r="ULK1" s="215"/>
      <c r="ULL1" s="215"/>
      <c r="ULM1" s="215"/>
      <c r="ULN1" s="215"/>
      <c r="ULO1" s="215"/>
      <c r="ULP1" s="215"/>
      <c r="ULQ1" s="215"/>
      <c r="ULR1" s="215"/>
      <c r="ULS1" s="215"/>
      <c r="ULT1" s="215"/>
      <c r="ULU1" s="215"/>
      <c r="ULV1" s="215"/>
      <c r="ULW1" s="215"/>
      <c r="ULX1" s="215"/>
      <c r="ULY1" s="215"/>
      <c r="ULZ1" s="215"/>
      <c r="UMA1" s="215"/>
      <c r="UMB1" s="215"/>
      <c r="UMC1" s="215"/>
      <c r="UMD1" s="215"/>
      <c r="UME1" s="215"/>
      <c r="UMF1" s="215"/>
      <c r="UMG1" s="215"/>
      <c r="UMH1" s="215"/>
      <c r="UMI1" s="215"/>
      <c r="UMJ1" s="215"/>
      <c r="UMK1" s="215"/>
      <c r="UML1" s="215"/>
      <c r="UMM1" s="215"/>
      <c r="UMN1" s="215"/>
      <c r="UMO1" s="215"/>
      <c r="UMP1" s="215"/>
      <c r="UMQ1" s="215"/>
      <c r="UMR1" s="215"/>
      <c r="UMS1" s="215"/>
      <c r="UMT1" s="215"/>
      <c r="UMU1" s="215"/>
      <c r="UMV1" s="215"/>
      <c r="UMW1" s="215"/>
      <c r="UMX1" s="215"/>
      <c r="UMY1" s="215"/>
      <c r="UMZ1" s="215"/>
      <c r="UNA1" s="215"/>
      <c r="UNB1" s="215"/>
      <c r="UNC1" s="215"/>
      <c r="UND1" s="215"/>
      <c r="UNE1" s="215"/>
      <c r="UNF1" s="215"/>
      <c r="UNG1" s="215"/>
      <c r="UNH1" s="215"/>
      <c r="UNI1" s="215"/>
      <c r="UNJ1" s="215"/>
      <c r="UNK1" s="215"/>
      <c r="UNL1" s="215"/>
      <c r="UNM1" s="215"/>
      <c r="UNN1" s="215"/>
      <c r="UNO1" s="215"/>
      <c r="UNP1" s="215"/>
      <c r="UNQ1" s="215"/>
      <c r="UNR1" s="215"/>
      <c r="UNS1" s="215"/>
      <c r="UNT1" s="215"/>
      <c r="UNU1" s="215"/>
      <c r="UNV1" s="215"/>
      <c r="UNW1" s="215"/>
      <c r="UNX1" s="215"/>
      <c r="UNY1" s="215"/>
      <c r="UNZ1" s="215"/>
      <c r="UOA1" s="215"/>
      <c r="UOB1" s="215"/>
      <c r="UOC1" s="215"/>
      <c r="UOD1" s="215"/>
      <c r="UOE1" s="215"/>
      <c r="UOF1" s="215"/>
      <c r="UOG1" s="215"/>
      <c r="UOH1" s="215"/>
      <c r="UOI1" s="215"/>
      <c r="UOJ1" s="215"/>
      <c r="UOK1" s="215"/>
      <c r="UOL1" s="215"/>
      <c r="UOM1" s="215"/>
      <c r="UON1" s="215"/>
      <c r="UOO1" s="215"/>
      <c r="UOP1" s="215"/>
      <c r="UOQ1" s="215"/>
      <c r="UOR1" s="215"/>
      <c r="UOS1" s="215"/>
      <c r="UOT1" s="215"/>
      <c r="UOU1" s="215"/>
      <c r="UOV1" s="215"/>
      <c r="UOW1" s="215"/>
      <c r="UOX1" s="215"/>
      <c r="UOY1" s="215"/>
      <c r="UOZ1" s="215"/>
      <c r="UPA1" s="215"/>
      <c r="UPB1" s="215"/>
      <c r="UPC1" s="215"/>
      <c r="UPD1" s="215"/>
      <c r="UPE1" s="215"/>
      <c r="UPF1" s="215"/>
      <c r="UPG1" s="215"/>
      <c r="UPH1" s="215"/>
      <c r="UPI1" s="215"/>
      <c r="UPJ1" s="215"/>
      <c r="UPK1" s="215"/>
      <c r="UPL1" s="215"/>
      <c r="UPM1" s="215"/>
      <c r="UPN1" s="215"/>
      <c r="UPO1" s="215"/>
      <c r="UPP1" s="215"/>
      <c r="UPQ1" s="215"/>
      <c r="UPR1" s="215"/>
      <c r="UPS1" s="215"/>
      <c r="UPT1" s="215"/>
      <c r="UPU1" s="215"/>
      <c r="UPV1" s="215"/>
      <c r="UPW1" s="215"/>
      <c r="UPX1" s="215"/>
      <c r="UPY1" s="215"/>
      <c r="UPZ1" s="215"/>
      <c r="UQA1" s="215"/>
      <c r="UQB1" s="215"/>
      <c r="UQC1" s="215"/>
      <c r="UQD1" s="215"/>
      <c r="UQE1" s="215"/>
      <c r="UQF1" s="215"/>
      <c r="UQG1" s="215"/>
      <c r="UQH1" s="215"/>
      <c r="UQI1" s="215"/>
      <c r="UQJ1" s="215"/>
      <c r="UQK1" s="215"/>
      <c r="UQL1" s="215"/>
      <c r="UQM1" s="215"/>
      <c r="UQN1" s="215"/>
      <c r="UQO1" s="215"/>
      <c r="UQP1" s="215"/>
      <c r="UQQ1" s="215"/>
      <c r="UQR1" s="215"/>
      <c r="UQS1" s="215"/>
      <c r="UQT1" s="215"/>
      <c r="UQU1" s="215"/>
      <c r="UQV1" s="215"/>
      <c r="UQW1" s="215"/>
      <c r="UQX1" s="215"/>
      <c r="UQY1" s="215"/>
      <c r="UQZ1" s="215"/>
      <c r="URA1" s="215"/>
      <c r="URB1" s="215"/>
      <c r="URC1" s="215"/>
      <c r="URD1" s="215"/>
      <c r="URE1" s="215"/>
      <c r="URF1" s="215"/>
      <c r="URG1" s="215"/>
      <c r="URH1" s="215"/>
      <c r="URI1" s="215"/>
      <c r="URJ1" s="215"/>
      <c r="URK1" s="215"/>
      <c r="URL1" s="215"/>
      <c r="URM1" s="215"/>
      <c r="URN1" s="215"/>
      <c r="URO1" s="215"/>
      <c r="URP1" s="215"/>
      <c r="URQ1" s="215"/>
      <c r="URR1" s="215"/>
      <c r="URS1" s="215"/>
      <c r="URT1" s="215"/>
      <c r="URU1" s="215"/>
      <c r="URV1" s="215"/>
      <c r="URW1" s="215"/>
      <c r="URX1" s="215"/>
      <c r="URY1" s="215"/>
      <c r="URZ1" s="215"/>
      <c r="USA1" s="215"/>
      <c r="USB1" s="215"/>
      <c r="USC1" s="215"/>
      <c r="USD1" s="215"/>
      <c r="USE1" s="215"/>
      <c r="USF1" s="215"/>
      <c r="USG1" s="215"/>
      <c r="USH1" s="215"/>
      <c r="USI1" s="215"/>
      <c r="USJ1" s="215"/>
      <c r="USK1" s="215"/>
      <c r="USL1" s="215"/>
      <c r="USM1" s="215"/>
      <c r="USN1" s="215"/>
      <c r="USO1" s="215"/>
      <c r="USP1" s="215"/>
      <c r="USQ1" s="215"/>
      <c r="USR1" s="215"/>
      <c r="USS1" s="215"/>
      <c r="UST1" s="215"/>
      <c r="USU1" s="215"/>
      <c r="USV1" s="215"/>
      <c r="USW1" s="215"/>
      <c r="USX1" s="215"/>
      <c r="USY1" s="215"/>
      <c r="USZ1" s="215"/>
      <c r="UTA1" s="215"/>
      <c r="UTB1" s="215"/>
      <c r="UTC1" s="215"/>
      <c r="UTD1" s="215"/>
      <c r="UTE1" s="215"/>
      <c r="UTF1" s="215"/>
      <c r="UTG1" s="215"/>
      <c r="UTH1" s="215"/>
      <c r="UTI1" s="215"/>
      <c r="UTJ1" s="215"/>
      <c r="UTK1" s="215"/>
      <c r="UTL1" s="215"/>
      <c r="UTM1" s="215"/>
      <c r="UTN1" s="215"/>
      <c r="UTO1" s="215"/>
      <c r="UTP1" s="215"/>
      <c r="UTQ1" s="215"/>
      <c r="UTR1" s="215"/>
      <c r="UTS1" s="215"/>
      <c r="UTT1" s="215"/>
      <c r="UTU1" s="215"/>
      <c r="UTV1" s="215"/>
      <c r="UTW1" s="215"/>
      <c r="UTX1" s="215"/>
      <c r="UTY1" s="215"/>
      <c r="UTZ1" s="215"/>
      <c r="UUA1" s="215"/>
      <c r="UUB1" s="215"/>
      <c r="UUC1" s="215"/>
      <c r="UUD1" s="215"/>
      <c r="UUE1" s="215"/>
      <c r="UUF1" s="215"/>
      <c r="UUG1" s="215"/>
      <c r="UUH1" s="215"/>
      <c r="UUI1" s="215"/>
      <c r="UUJ1" s="215"/>
      <c r="UUK1" s="215"/>
      <c r="UUL1" s="215"/>
      <c r="UUM1" s="215"/>
      <c r="UUN1" s="215"/>
      <c r="UUO1" s="215"/>
      <c r="UUP1" s="215"/>
      <c r="UUQ1" s="215"/>
      <c r="UUR1" s="215"/>
      <c r="UUS1" s="215"/>
      <c r="UUT1" s="215"/>
      <c r="UUU1" s="215"/>
      <c r="UUV1" s="215"/>
      <c r="UUW1" s="215"/>
      <c r="UUX1" s="215"/>
      <c r="UUY1" s="215"/>
      <c r="UUZ1" s="215"/>
      <c r="UVA1" s="215"/>
      <c r="UVB1" s="215"/>
      <c r="UVC1" s="215"/>
      <c r="UVD1" s="215"/>
      <c r="UVE1" s="215"/>
      <c r="UVF1" s="215"/>
      <c r="UVG1" s="215"/>
      <c r="UVH1" s="215"/>
      <c r="UVI1" s="215"/>
      <c r="UVJ1" s="215"/>
      <c r="UVK1" s="215"/>
      <c r="UVL1" s="215"/>
      <c r="UVM1" s="215"/>
      <c r="UVN1" s="215"/>
      <c r="UVO1" s="215"/>
      <c r="UVP1" s="215"/>
      <c r="UVQ1" s="215"/>
      <c r="UVR1" s="215"/>
      <c r="UVS1" s="215"/>
      <c r="UVT1" s="215"/>
      <c r="UVU1" s="215"/>
      <c r="UVV1" s="215"/>
      <c r="UVW1" s="215"/>
      <c r="UVX1" s="215"/>
      <c r="UVY1" s="215"/>
      <c r="UVZ1" s="215"/>
      <c r="UWA1" s="215"/>
      <c r="UWB1" s="215"/>
      <c r="UWC1" s="215"/>
      <c r="UWD1" s="215"/>
      <c r="UWE1" s="215"/>
      <c r="UWF1" s="215"/>
      <c r="UWG1" s="215"/>
      <c r="UWH1" s="215"/>
      <c r="UWI1" s="215"/>
      <c r="UWJ1" s="215"/>
      <c r="UWK1" s="215"/>
      <c r="UWL1" s="215"/>
      <c r="UWM1" s="215"/>
      <c r="UWN1" s="215"/>
      <c r="UWO1" s="215"/>
      <c r="UWP1" s="215"/>
      <c r="UWQ1" s="215"/>
      <c r="UWR1" s="215"/>
      <c r="UWS1" s="215"/>
      <c r="UWT1" s="215"/>
      <c r="UWU1" s="215"/>
      <c r="UWV1" s="215"/>
      <c r="UWW1" s="215"/>
      <c r="UWX1" s="215"/>
      <c r="UWY1" s="215"/>
      <c r="UWZ1" s="215"/>
      <c r="UXA1" s="215"/>
      <c r="UXB1" s="215"/>
      <c r="UXC1" s="215"/>
      <c r="UXD1" s="215"/>
      <c r="UXE1" s="215"/>
      <c r="UXF1" s="215"/>
      <c r="UXG1" s="215"/>
      <c r="UXH1" s="215"/>
      <c r="UXI1" s="215"/>
      <c r="UXJ1" s="215"/>
      <c r="UXK1" s="215"/>
      <c r="UXL1" s="215"/>
      <c r="UXM1" s="215"/>
      <c r="UXN1" s="215"/>
      <c r="UXO1" s="215"/>
      <c r="UXP1" s="215"/>
      <c r="UXQ1" s="215"/>
      <c r="UXR1" s="215"/>
      <c r="UXS1" s="215"/>
      <c r="UXT1" s="215"/>
      <c r="UXU1" s="215"/>
      <c r="UXV1" s="215"/>
      <c r="UXW1" s="215"/>
      <c r="UXX1" s="215"/>
      <c r="UXY1" s="215"/>
      <c r="UXZ1" s="215"/>
      <c r="UYA1" s="215"/>
      <c r="UYB1" s="215"/>
      <c r="UYC1" s="215"/>
      <c r="UYD1" s="215"/>
      <c r="UYE1" s="215"/>
      <c r="UYF1" s="215"/>
      <c r="UYG1" s="215"/>
      <c r="UYH1" s="215"/>
      <c r="UYI1" s="215"/>
      <c r="UYJ1" s="215"/>
      <c r="UYK1" s="215"/>
      <c r="UYL1" s="215"/>
      <c r="UYM1" s="215"/>
      <c r="UYN1" s="215"/>
      <c r="UYO1" s="215"/>
      <c r="UYP1" s="215"/>
      <c r="UYQ1" s="215"/>
      <c r="UYR1" s="215"/>
      <c r="UYS1" s="215"/>
      <c r="UYT1" s="215"/>
      <c r="UYU1" s="215"/>
      <c r="UYV1" s="215"/>
      <c r="UYW1" s="215"/>
      <c r="UYX1" s="215"/>
      <c r="UYY1" s="215"/>
      <c r="UYZ1" s="215"/>
      <c r="UZA1" s="215"/>
      <c r="UZB1" s="215"/>
      <c r="UZC1" s="215"/>
      <c r="UZD1" s="215"/>
      <c r="UZE1" s="215"/>
      <c r="UZF1" s="215"/>
      <c r="UZG1" s="215"/>
      <c r="UZH1" s="215"/>
      <c r="UZI1" s="215"/>
      <c r="UZJ1" s="215"/>
      <c r="UZK1" s="215"/>
      <c r="UZL1" s="215"/>
      <c r="UZM1" s="215"/>
      <c r="UZN1" s="215"/>
      <c r="UZO1" s="215"/>
      <c r="UZP1" s="215"/>
      <c r="UZQ1" s="215"/>
      <c r="UZR1" s="215"/>
      <c r="UZS1" s="215"/>
      <c r="UZT1" s="215"/>
      <c r="UZU1" s="215"/>
      <c r="UZV1" s="215"/>
      <c r="UZW1" s="215"/>
      <c r="UZX1" s="215"/>
      <c r="UZY1" s="215"/>
      <c r="UZZ1" s="215"/>
      <c r="VAA1" s="215"/>
      <c r="VAB1" s="215"/>
      <c r="VAC1" s="215"/>
      <c r="VAD1" s="215"/>
      <c r="VAE1" s="215"/>
      <c r="VAF1" s="215"/>
      <c r="VAG1" s="215"/>
      <c r="VAH1" s="215"/>
      <c r="VAI1" s="215"/>
      <c r="VAJ1" s="215"/>
      <c r="VAK1" s="215"/>
      <c r="VAL1" s="215"/>
      <c r="VAM1" s="215"/>
      <c r="VAN1" s="215"/>
      <c r="VAO1" s="215"/>
      <c r="VAP1" s="215"/>
      <c r="VAQ1" s="215"/>
      <c r="VAR1" s="215"/>
      <c r="VAS1" s="215"/>
      <c r="VAT1" s="215"/>
      <c r="VAU1" s="215"/>
      <c r="VAV1" s="215"/>
      <c r="VAW1" s="215"/>
      <c r="VAX1" s="215"/>
      <c r="VAY1" s="215"/>
      <c r="VAZ1" s="215"/>
      <c r="VBA1" s="215"/>
      <c r="VBB1" s="215"/>
      <c r="VBC1" s="215"/>
      <c r="VBD1" s="215"/>
      <c r="VBE1" s="215"/>
      <c r="VBF1" s="215"/>
      <c r="VBG1" s="215"/>
      <c r="VBH1" s="215"/>
      <c r="VBI1" s="215"/>
      <c r="VBJ1" s="215"/>
      <c r="VBK1" s="215"/>
      <c r="VBL1" s="215"/>
      <c r="VBM1" s="215"/>
      <c r="VBN1" s="215"/>
      <c r="VBO1" s="215"/>
      <c r="VBP1" s="215"/>
      <c r="VBQ1" s="215"/>
      <c r="VBR1" s="215"/>
      <c r="VBS1" s="215"/>
      <c r="VBT1" s="215"/>
      <c r="VBU1" s="215"/>
      <c r="VBV1" s="215"/>
      <c r="VBW1" s="215"/>
      <c r="VBX1" s="215"/>
      <c r="VBY1" s="215"/>
      <c r="VBZ1" s="215"/>
      <c r="VCA1" s="215"/>
      <c r="VCB1" s="215"/>
      <c r="VCC1" s="215"/>
      <c r="VCD1" s="215"/>
      <c r="VCE1" s="215"/>
      <c r="VCF1" s="215"/>
      <c r="VCG1" s="215"/>
      <c r="VCH1" s="215"/>
      <c r="VCI1" s="215"/>
      <c r="VCJ1" s="215"/>
      <c r="VCK1" s="215"/>
      <c r="VCL1" s="215"/>
      <c r="VCM1" s="215"/>
      <c r="VCN1" s="215"/>
      <c r="VCO1" s="215"/>
      <c r="VCP1" s="215"/>
      <c r="VCQ1" s="215"/>
      <c r="VCR1" s="215"/>
      <c r="VCS1" s="215"/>
      <c r="VCT1" s="215"/>
      <c r="VCU1" s="215"/>
      <c r="VCV1" s="215"/>
      <c r="VCW1" s="215"/>
      <c r="VCX1" s="215"/>
      <c r="VCY1" s="215"/>
      <c r="VCZ1" s="215"/>
      <c r="VDA1" s="215"/>
      <c r="VDB1" s="215"/>
      <c r="VDC1" s="215"/>
      <c r="VDD1" s="215"/>
      <c r="VDE1" s="215"/>
      <c r="VDF1" s="215"/>
      <c r="VDG1" s="215"/>
      <c r="VDH1" s="215"/>
      <c r="VDI1" s="215"/>
      <c r="VDJ1" s="215"/>
      <c r="VDK1" s="215"/>
      <c r="VDL1" s="215"/>
      <c r="VDM1" s="215"/>
      <c r="VDN1" s="215"/>
      <c r="VDO1" s="215"/>
      <c r="VDP1" s="215"/>
      <c r="VDQ1" s="215"/>
      <c r="VDR1" s="215"/>
      <c r="VDS1" s="215"/>
      <c r="VDT1" s="215"/>
      <c r="VDU1" s="215"/>
      <c r="VDV1" s="215"/>
      <c r="VDW1" s="215"/>
      <c r="VDX1" s="215"/>
      <c r="VDY1" s="215"/>
      <c r="VDZ1" s="215"/>
      <c r="VEA1" s="215"/>
      <c r="VEB1" s="215"/>
      <c r="VEC1" s="215"/>
      <c r="VED1" s="215"/>
      <c r="VEE1" s="215"/>
      <c r="VEF1" s="215"/>
      <c r="VEG1" s="215"/>
      <c r="VEH1" s="215"/>
      <c r="VEI1" s="215"/>
      <c r="VEJ1" s="215"/>
      <c r="VEK1" s="215"/>
      <c r="VEL1" s="215"/>
      <c r="VEM1" s="215"/>
      <c r="VEN1" s="215"/>
      <c r="VEO1" s="215"/>
      <c r="VEP1" s="215"/>
      <c r="VEQ1" s="215"/>
      <c r="VER1" s="215"/>
      <c r="VES1" s="215"/>
      <c r="VET1" s="215"/>
      <c r="VEU1" s="215"/>
      <c r="VEV1" s="215"/>
      <c r="VEW1" s="215"/>
      <c r="VEX1" s="215"/>
      <c r="VEY1" s="215"/>
      <c r="VEZ1" s="215"/>
      <c r="VFA1" s="215"/>
      <c r="VFB1" s="215"/>
      <c r="VFC1" s="215"/>
      <c r="VFD1" s="215"/>
      <c r="VFE1" s="215"/>
      <c r="VFF1" s="215"/>
      <c r="VFG1" s="215"/>
      <c r="VFH1" s="215"/>
      <c r="VFI1" s="215"/>
      <c r="VFJ1" s="215"/>
      <c r="VFK1" s="215"/>
      <c r="VFL1" s="215"/>
      <c r="VFM1" s="215"/>
      <c r="VFN1" s="215"/>
      <c r="VFO1" s="215"/>
      <c r="VFP1" s="215"/>
      <c r="VFQ1" s="215"/>
      <c r="VFR1" s="215"/>
      <c r="VFS1" s="215"/>
      <c r="VFT1" s="215"/>
      <c r="VFU1" s="215"/>
      <c r="VFV1" s="215"/>
      <c r="VFW1" s="215"/>
      <c r="VFX1" s="215"/>
      <c r="VFY1" s="215"/>
      <c r="VFZ1" s="215"/>
      <c r="VGA1" s="215"/>
      <c r="VGB1" s="215"/>
      <c r="VGC1" s="215"/>
      <c r="VGD1" s="215"/>
      <c r="VGE1" s="215"/>
      <c r="VGF1" s="215"/>
      <c r="VGG1" s="215"/>
      <c r="VGH1" s="215"/>
      <c r="VGI1" s="215"/>
      <c r="VGJ1" s="215"/>
      <c r="VGK1" s="215"/>
      <c r="VGL1" s="215"/>
      <c r="VGM1" s="215"/>
      <c r="VGN1" s="215"/>
      <c r="VGO1" s="215"/>
      <c r="VGP1" s="215"/>
      <c r="VGQ1" s="215"/>
      <c r="VGR1" s="215"/>
      <c r="VGS1" s="215"/>
      <c r="VGT1" s="215"/>
      <c r="VGU1" s="215"/>
      <c r="VGV1" s="215"/>
      <c r="VGW1" s="215"/>
      <c r="VGX1" s="215"/>
      <c r="VGY1" s="215"/>
      <c r="VGZ1" s="215"/>
      <c r="VHA1" s="215"/>
      <c r="VHB1" s="215"/>
      <c r="VHC1" s="215"/>
      <c r="VHD1" s="215"/>
      <c r="VHE1" s="215"/>
      <c r="VHF1" s="215"/>
      <c r="VHG1" s="215"/>
      <c r="VHH1" s="215"/>
      <c r="VHI1" s="215"/>
      <c r="VHJ1" s="215"/>
      <c r="VHK1" s="215"/>
      <c r="VHL1" s="215"/>
      <c r="VHM1" s="215"/>
      <c r="VHN1" s="215"/>
      <c r="VHO1" s="215"/>
      <c r="VHP1" s="215"/>
      <c r="VHQ1" s="215"/>
      <c r="VHR1" s="215"/>
      <c r="VHS1" s="215"/>
      <c r="VHT1" s="215"/>
      <c r="VHU1" s="215"/>
      <c r="VHV1" s="215"/>
      <c r="VHW1" s="215"/>
      <c r="VHX1" s="215"/>
      <c r="VHY1" s="215"/>
      <c r="VHZ1" s="215"/>
      <c r="VIA1" s="215"/>
      <c r="VIB1" s="215"/>
      <c r="VIC1" s="215"/>
      <c r="VID1" s="215"/>
      <c r="VIE1" s="215"/>
      <c r="VIF1" s="215"/>
      <c r="VIG1" s="215"/>
      <c r="VIH1" s="215"/>
      <c r="VII1" s="215"/>
      <c r="VIJ1" s="215"/>
      <c r="VIK1" s="215"/>
      <c r="VIL1" s="215"/>
      <c r="VIM1" s="215"/>
      <c r="VIN1" s="215"/>
      <c r="VIO1" s="215"/>
      <c r="VIP1" s="215"/>
      <c r="VIQ1" s="215"/>
      <c r="VIR1" s="215"/>
      <c r="VIS1" s="215"/>
      <c r="VIT1" s="215"/>
      <c r="VIU1" s="215"/>
      <c r="VIV1" s="215"/>
      <c r="VIW1" s="215"/>
      <c r="VIX1" s="215"/>
      <c r="VIY1" s="215"/>
      <c r="VIZ1" s="215"/>
      <c r="VJA1" s="215"/>
      <c r="VJB1" s="215"/>
      <c r="VJC1" s="215"/>
      <c r="VJD1" s="215"/>
      <c r="VJE1" s="215"/>
      <c r="VJF1" s="215"/>
      <c r="VJG1" s="215"/>
      <c r="VJH1" s="215"/>
      <c r="VJI1" s="215"/>
      <c r="VJJ1" s="215"/>
      <c r="VJK1" s="215"/>
      <c r="VJL1" s="215"/>
      <c r="VJM1" s="215"/>
      <c r="VJN1" s="215"/>
      <c r="VJO1" s="215"/>
      <c r="VJP1" s="215"/>
      <c r="VJQ1" s="215"/>
      <c r="VJR1" s="215"/>
      <c r="VJS1" s="215"/>
      <c r="VJT1" s="215"/>
      <c r="VJU1" s="215"/>
      <c r="VJV1" s="215"/>
      <c r="VJW1" s="215"/>
      <c r="VJX1" s="215"/>
      <c r="VJY1" s="215"/>
      <c r="VJZ1" s="215"/>
      <c r="VKA1" s="215"/>
      <c r="VKB1" s="215"/>
      <c r="VKC1" s="215"/>
      <c r="VKD1" s="215"/>
      <c r="VKE1" s="215"/>
      <c r="VKF1" s="215"/>
      <c r="VKG1" s="215"/>
      <c r="VKH1" s="215"/>
      <c r="VKI1" s="215"/>
      <c r="VKJ1" s="215"/>
      <c r="VKK1" s="215"/>
      <c r="VKL1" s="215"/>
      <c r="VKM1" s="215"/>
      <c r="VKN1" s="215"/>
      <c r="VKO1" s="215"/>
      <c r="VKP1" s="215"/>
      <c r="VKQ1" s="215"/>
      <c r="VKR1" s="215"/>
      <c r="VKS1" s="215"/>
      <c r="VKT1" s="215"/>
      <c r="VKU1" s="215"/>
      <c r="VKV1" s="215"/>
      <c r="VKW1" s="215"/>
      <c r="VKX1" s="215"/>
      <c r="VKY1" s="215"/>
      <c r="VKZ1" s="215"/>
      <c r="VLA1" s="215"/>
      <c r="VLB1" s="215"/>
      <c r="VLC1" s="215"/>
      <c r="VLD1" s="215"/>
      <c r="VLE1" s="215"/>
      <c r="VLF1" s="215"/>
      <c r="VLG1" s="215"/>
      <c r="VLH1" s="215"/>
      <c r="VLI1" s="215"/>
      <c r="VLJ1" s="215"/>
      <c r="VLK1" s="215"/>
      <c r="VLL1" s="215"/>
      <c r="VLM1" s="215"/>
      <c r="VLN1" s="215"/>
      <c r="VLO1" s="215"/>
      <c r="VLP1" s="215"/>
      <c r="VLQ1" s="215"/>
      <c r="VLR1" s="215"/>
      <c r="VLS1" s="215"/>
      <c r="VLT1" s="215"/>
      <c r="VLU1" s="215"/>
      <c r="VLV1" s="215"/>
      <c r="VLW1" s="215"/>
      <c r="VLX1" s="215"/>
      <c r="VLY1" s="215"/>
      <c r="VLZ1" s="215"/>
      <c r="VMA1" s="215"/>
      <c r="VMB1" s="215"/>
      <c r="VMC1" s="215"/>
      <c r="VMD1" s="215"/>
      <c r="VME1" s="215"/>
      <c r="VMF1" s="215"/>
      <c r="VMG1" s="215"/>
      <c r="VMH1" s="215"/>
      <c r="VMI1" s="215"/>
      <c r="VMJ1" s="215"/>
      <c r="VMK1" s="215"/>
      <c r="VML1" s="215"/>
      <c r="VMM1" s="215"/>
      <c r="VMN1" s="215"/>
      <c r="VMO1" s="215"/>
      <c r="VMP1" s="215"/>
      <c r="VMQ1" s="215"/>
      <c r="VMR1" s="215"/>
      <c r="VMS1" s="215"/>
      <c r="VMT1" s="215"/>
      <c r="VMU1" s="215"/>
      <c r="VMV1" s="215"/>
      <c r="VMW1" s="215"/>
      <c r="VMX1" s="215"/>
      <c r="VMY1" s="215"/>
      <c r="VMZ1" s="215"/>
      <c r="VNA1" s="215"/>
      <c r="VNB1" s="215"/>
      <c r="VNC1" s="215"/>
      <c r="VND1" s="215"/>
      <c r="VNE1" s="215"/>
      <c r="VNF1" s="215"/>
      <c r="VNG1" s="215"/>
      <c r="VNH1" s="215"/>
      <c r="VNI1" s="215"/>
      <c r="VNJ1" s="215"/>
      <c r="VNK1" s="215"/>
      <c r="VNL1" s="215"/>
      <c r="VNM1" s="215"/>
      <c r="VNN1" s="215"/>
      <c r="VNO1" s="215"/>
      <c r="VNP1" s="215"/>
      <c r="VNQ1" s="215"/>
      <c r="VNR1" s="215"/>
      <c r="VNS1" s="215"/>
      <c r="VNT1" s="215"/>
      <c r="VNU1" s="215"/>
      <c r="VNV1" s="215"/>
      <c r="VNW1" s="215"/>
      <c r="VNX1" s="215"/>
      <c r="VNY1" s="215"/>
      <c r="VNZ1" s="215"/>
      <c r="VOA1" s="215"/>
      <c r="VOB1" s="215"/>
      <c r="VOC1" s="215"/>
      <c r="VOD1" s="215"/>
      <c r="VOE1" s="215"/>
      <c r="VOF1" s="215"/>
      <c r="VOG1" s="215"/>
      <c r="VOH1" s="215"/>
      <c r="VOI1" s="215"/>
      <c r="VOJ1" s="215"/>
      <c r="VOK1" s="215"/>
      <c r="VOL1" s="215"/>
      <c r="VOM1" s="215"/>
      <c r="VON1" s="215"/>
      <c r="VOO1" s="215"/>
      <c r="VOP1" s="215"/>
      <c r="VOQ1" s="215"/>
      <c r="VOR1" s="215"/>
      <c r="VOS1" s="215"/>
      <c r="VOT1" s="215"/>
      <c r="VOU1" s="215"/>
      <c r="VOV1" s="215"/>
      <c r="VOW1" s="215"/>
      <c r="VOX1" s="215"/>
      <c r="VOY1" s="215"/>
      <c r="VOZ1" s="215"/>
      <c r="VPA1" s="215"/>
      <c r="VPB1" s="215"/>
      <c r="VPC1" s="215"/>
      <c r="VPD1" s="215"/>
      <c r="VPE1" s="215"/>
      <c r="VPF1" s="215"/>
      <c r="VPG1" s="215"/>
      <c r="VPH1" s="215"/>
      <c r="VPI1" s="215"/>
      <c r="VPJ1" s="215"/>
      <c r="VPK1" s="215"/>
      <c r="VPL1" s="215"/>
      <c r="VPM1" s="215"/>
      <c r="VPN1" s="215"/>
      <c r="VPO1" s="215"/>
      <c r="VPP1" s="215"/>
      <c r="VPQ1" s="215"/>
      <c r="VPR1" s="215"/>
      <c r="VPS1" s="215"/>
      <c r="VPT1" s="215"/>
      <c r="VPU1" s="215"/>
      <c r="VPV1" s="215"/>
      <c r="VPW1" s="215"/>
      <c r="VPX1" s="215"/>
      <c r="VPY1" s="215"/>
      <c r="VPZ1" s="215"/>
      <c r="VQA1" s="215"/>
      <c r="VQB1" s="215"/>
      <c r="VQC1" s="215"/>
      <c r="VQD1" s="215"/>
      <c r="VQE1" s="215"/>
      <c r="VQF1" s="215"/>
      <c r="VQG1" s="215"/>
      <c r="VQH1" s="215"/>
      <c r="VQI1" s="215"/>
      <c r="VQJ1" s="215"/>
      <c r="VQK1" s="215"/>
      <c r="VQL1" s="215"/>
      <c r="VQM1" s="215"/>
      <c r="VQN1" s="215"/>
      <c r="VQO1" s="215"/>
      <c r="VQP1" s="215"/>
      <c r="VQQ1" s="215"/>
      <c r="VQR1" s="215"/>
      <c r="VQS1" s="215"/>
      <c r="VQT1" s="215"/>
      <c r="VQU1" s="215"/>
      <c r="VQV1" s="215"/>
      <c r="VQW1" s="215"/>
      <c r="VQX1" s="215"/>
      <c r="VQY1" s="215"/>
      <c r="VQZ1" s="215"/>
      <c r="VRA1" s="215"/>
      <c r="VRB1" s="215"/>
      <c r="VRC1" s="215"/>
      <c r="VRD1" s="215"/>
      <c r="VRE1" s="215"/>
      <c r="VRF1" s="215"/>
      <c r="VRG1" s="215"/>
      <c r="VRH1" s="215"/>
      <c r="VRI1" s="215"/>
      <c r="VRJ1" s="215"/>
      <c r="VRK1" s="215"/>
      <c r="VRL1" s="215"/>
      <c r="VRM1" s="215"/>
      <c r="VRN1" s="215"/>
      <c r="VRO1" s="215"/>
      <c r="VRP1" s="215"/>
      <c r="VRQ1" s="215"/>
      <c r="VRR1" s="215"/>
      <c r="VRS1" s="215"/>
      <c r="VRT1" s="215"/>
      <c r="VRU1" s="215"/>
      <c r="VRV1" s="215"/>
      <c r="VRW1" s="215"/>
      <c r="VRX1" s="215"/>
      <c r="VRY1" s="215"/>
      <c r="VRZ1" s="215"/>
      <c r="VSA1" s="215"/>
      <c r="VSB1" s="215"/>
      <c r="VSC1" s="215"/>
      <c r="VSD1" s="215"/>
      <c r="VSE1" s="215"/>
      <c r="VSF1" s="215"/>
      <c r="VSG1" s="215"/>
      <c r="VSH1" s="215"/>
      <c r="VSI1" s="215"/>
      <c r="VSJ1" s="215"/>
      <c r="VSK1" s="215"/>
      <c r="VSL1" s="215"/>
      <c r="VSM1" s="215"/>
      <c r="VSN1" s="215"/>
      <c r="VSO1" s="215"/>
      <c r="VSP1" s="215"/>
      <c r="VSQ1" s="215"/>
      <c r="VSR1" s="215"/>
      <c r="VSS1" s="215"/>
      <c r="VST1" s="215"/>
      <c r="VSU1" s="215"/>
      <c r="VSV1" s="215"/>
      <c r="VSW1" s="215"/>
      <c r="VSX1" s="215"/>
      <c r="VSY1" s="215"/>
      <c r="VSZ1" s="215"/>
      <c r="VTA1" s="215"/>
      <c r="VTB1" s="215"/>
      <c r="VTC1" s="215"/>
      <c r="VTD1" s="215"/>
      <c r="VTE1" s="215"/>
      <c r="VTF1" s="215"/>
      <c r="VTG1" s="215"/>
      <c r="VTH1" s="215"/>
      <c r="VTI1" s="215"/>
      <c r="VTJ1" s="215"/>
      <c r="VTK1" s="215"/>
      <c r="VTL1" s="215"/>
      <c r="VTM1" s="215"/>
      <c r="VTN1" s="215"/>
      <c r="VTO1" s="215"/>
      <c r="VTP1" s="215"/>
      <c r="VTQ1" s="215"/>
      <c r="VTR1" s="215"/>
      <c r="VTS1" s="215"/>
      <c r="VTT1" s="215"/>
      <c r="VTU1" s="215"/>
      <c r="VTV1" s="215"/>
      <c r="VTW1" s="215"/>
      <c r="VTX1" s="215"/>
      <c r="VTY1" s="215"/>
      <c r="VTZ1" s="215"/>
      <c r="VUA1" s="215"/>
      <c r="VUB1" s="215"/>
      <c r="VUC1" s="215"/>
      <c r="VUD1" s="215"/>
      <c r="VUE1" s="215"/>
      <c r="VUF1" s="215"/>
      <c r="VUG1" s="215"/>
      <c r="VUH1" s="215"/>
      <c r="VUI1" s="215"/>
      <c r="VUJ1" s="215"/>
      <c r="VUK1" s="215"/>
      <c r="VUL1" s="215"/>
      <c r="VUM1" s="215"/>
      <c r="VUN1" s="215"/>
      <c r="VUO1" s="215"/>
      <c r="VUP1" s="215"/>
      <c r="VUQ1" s="215"/>
      <c r="VUR1" s="215"/>
      <c r="VUS1" s="215"/>
      <c r="VUT1" s="215"/>
      <c r="VUU1" s="215"/>
      <c r="VUV1" s="215"/>
      <c r="VUW1" s="215"/>
      <c r="VUX1" s="215"/>
      <c r="VUY1" s="215"/>
      <c r="VUZ1" s="215"/>
      <c r="VVA1" s="215"/>
      <c r="VVB1" s="215"/>
      <c r="VVC1" s="215"/>
      <c r="VVD1" s="215"/>
      <c r="VVE1" s="215"/>
      <c r="VVF1" s="215"/>
      <c r="VVG1" s="215"/>
      <c r="VVH1" s="215"/>
      <c r="VVI1" s="215"/>
      <c r="VVJ1" s="215"/>
      <c r="VVK1" s="215"/>
      <c r="VVL1" s="215"/>
      <c r="VVM1" s="215"/>
      <c r="VVN1" s="215"/>
      <c r="VVO1" s="215"/>
      <c r="VVP1" s="215"/>
      <c r="VVQ1" s="215"/>
      <c r="VVR1" s="215"/>
      <c r="VVS1" s="215"/>
      <c r="VVT1" s="215"/>
      <c r="VVU1" s="215"/>
      <c r="VVV1" s="215"/>
      <c r="VVW1" s="215"/>
      <c r="VVX1" s="215"/>
      <c r="VVY1" s="215"/>
      <c r="VVZ1" s="215"/>
      <c r="VWA1" s="215"/>
      <c r="VWB1" s="215"/>
      <c r="VWC1" s="215"/>
      <c r="VWD1" s="215"/>
      <c r="VWE1" s="215"/>
      <c r="VWF1" s="215"/>
      <c r="VWG1" s="215"/>
      <c r="VWH1" s="215"/>
      <c r="VWI1" s="215"/>
      <c r="VWJ1" s="215"/>
      <c r="VWK1" s="215"/>
      <c r="VWL1" s="215"/>
      <c r="VWM1" s="215"/>
      <c r="VWN1" s="215"/>
      <c r="VWO1" s="215"/>
      <c r="VWP1" s="215"/>
      <c r="VWQ1" s="215"/>
      <c r="VWR1" s="215"/>
      <c r="VWS1" s="215"/>
      <c r="VWT1" s="215"/>
      <c r="VWU1" s="215"/>
      <c r="VWV1" s="215"/>
      <c r="VWW1" s="215"/>
      <c r="VWX1" s="215"/>
      <c r="VWY1" s="215"/>
      <c r="VWZ1" s="215"/>
      <c r="VXA1" s="215"/>
      <c r="VXB1" s="215"/>
      <c r="VXC1" s="215"/>
      <c r="VXD1" s="215"/>
      <c r="VXE1" s="215"/>
      <c r="VXF1" s="215"/>
      <c r="VXG1" s="215"/>
      <c r="VXH1" s="215"/>
      <c r="VXI1" s="215"/>
      <c r="VXJ1" s="215"/>
      <c r="VXK1" s="215"/>
      <c r="VXL1" s="215"/>
      <c r="VXM1" s="215"/>
      <c r="VXN1" s="215"/>
      <c r="VXO1" s="215"/>
      <c r="VXP1" s="215"/>
      <c r="VXQ1" s="215"/>
      <c r="VXR1" s="215"/>
      <c r="VXS1" s="215"/>
      <c r="VXT1" s="215"/>
      <c r="VXU1" s="215"/>
      <c r="VXV1" s="215"/>
      <c r="VXW1" s="215"/>
      <c r="VXX1" s="215"/>
      <c r="VXY1" s="215"/>
      <c r="VXZ1" s="215"/>
      <c r="VYA1" s="215"/>
      <c r="VYB1" s="215"/>
      <c r="VYC1" s="215"/>
      <c r="VYD1" s="215"/>
      <c r="VYE1" s="215"/>
      <c r="VYF1" s="215"/>
      <c r="VYG1" s="215"/>
      <c r="VYH1" s="215"/>
      <c r="VYI1" s="215"/>
      <c r="VYJ1" s="215"/>
      <c r="VYK1" s="215"/>
      <c r="VYL1" s="215"/>
      <c r="VYM1" s="215"/>
      <c r="VYN1" s="215"/>
      <c r="VYO1" s="215"/>
      <c r="VYP1" s="215"/>
      <c r="VYQ1" s="215"/>
      <c r="VYR1" s="215"/>
      <c r="VYS1" s="215"/>
      <c r="VYT1" s="215"/>
      <c r="VYU1" s="215"/>
      <c r="VYV1" s="215"/>
      <c r="VYW1" s="215"/>
      <c r="VYX1" s="215"/>
      <c r="VYY1" s="215"/>
      <c r="VYZ1" s="215"/>
      <c r="VZA1" s="215"/>
      <c r="VZB1" s="215"/>
      <c r="VZC1" s="215"/>
      <c r="VZD1" s="215"/>
      <c r="VZE1" s="215"/>
      <c r="VZF1" s="215"/>
      <c r="VZG1" s="215"/>
      <c r="VZH1" s="215"/>
      <c r="VZI1" s="215"/>
      <c r="VZJ1" s="215"/>
      <c r="VZK1" s="215"/>
      <c r="VZL1" s="215"/>
      <c r="VZM1" s="215"/>
      <c r="VZN1" s="215"/>
      <c r="VZO1" s="215"/>
      <c r="VZP1" s="215"/>
      <c r="VZQ1" s="215"/>
      <c r="VZR1" s="215"/>
      <c r="VZS1" s="215"/>
      <c r="VZT1" s="215"/>
      <c r="VZU1" s="215"/>
      <c r="VZV1" s="215"/>
      <c r="VZW1" s="215"/>
      <c r="VZX1" s="215"/>
      <c r="VZY1" s="215"/>
      <c r="VZZ1" s="215"/>
      <c r="WAA1" s="215"/>
      <c r="WAB1" s="215"/>
      <c r="WAC1" s="215"/>
      <c r="WAD1" s="215"/>
      <c r="WAE1" s="215"/>
      <c r="WAF1" s="215"/>
      <c r="WAG1" s="215"/>
      <c r="WAH1" s="215"/>
      <c r="WAI1" s="215"/>
      <c r="WAJ1" s="215"/>
      <c r="WAK1" s="215"/>
      <c r="WAL1" s="215"/>
      <c r="WAM1" s="215"/>
      <c r="WAN1" s="215"/>
      <c r="WAO1" s="215"/>
      <c r="WAP1" s="215"/>
      <c r="WAQ1" s="215"/>
      <c r="WAR1" s="215"/>
      <c r="WAS1" s="215"/>
      <c r="WAT1" s="215"/>
      <c r="WAU1" s="215"/>
      <c r="WAV1" s="215"/>
      <c r="WAW1" s="215"/>
      <c r="WAX1" s="215"/>
      <c r="WAY1" s="215"/>
      <c r="WAZ1" s="215"/>
      <c r="WBA1" s="215"/>
      <c r="WBB1" s="215"/>
      <c r="WBC1" s="215"/>
      <c r="WBD1" s="215"/>
      <c r="WBE1" s="215"/>
      <c r="WBF1" s="215"/>
      <c r="WBG1" s="215"/>
      <c r="WBH1" s="215"/>
      <c r="WBI1" s="215"/>
      <c r="WBJ1" s="215"/>
      <c r="WBK1" s="215"/>
      <c r="WBL1" s="215"/>
      <c r="WBM1" s="215"/>
      <c r="WBN1" s="215"/>
      <c r="WBO1" s="215"/>
      <c r="WBP1" s="215"/>
      <c r="WBQ1" s="215"/>
      <c r="WBR1" s="215"/>
      <c r="WBS1" s="215"/>
      <c r="WBT1" s="215"/>
      <c r="WBU1" s="215"/>
      <c r="WBV1" s="215"/>
      <c r="WBW1" s="215"/>
      <c r="WBX1" s="215"/>
      <c r="WBY1" s="215"/>
      <c r="WBZ1" s="215"/>
      <c r="WCA1" s="215"/>
      <c r="WCB1" s="215"/>
      <c r="WCC1" s="215"/>
      <c r="WCD1" s="215"/>
      <c r="WCE1" s="215"/>
      <c r="WCF1" s="215"/>
      <c r="WCG1" s="215"/>
      <c r="WCH1" s="215"/>
      <c r="WCI1" s="215"/>
      <c r="WCJ1" s="215"/>
      <c r="WCK1" s="215"/>
      <c r="WCL1" s="215"/>
      <c r="WCM1" s="215"/>
      <c r="WCN1" s="215"/>
      <c r="WCO1" s="215"/>
      <c r="WCP1" s="215"/>
      <c r="WCQ1" s="215"/>
      <c r="WCR1" s="215"/>
      <c r="WCS1" s="215"/>
      <c r="WCT1" s="215"/>
      <c r="WCU1" s="215"/>
      <c r="WCV1" s="215"/>
      <c r="WCW1" s="215"/>
      <c r="WCX1" s="215"/>
      <c r="WCY1" s="215"/>
      <c r="WCZ1" s="215"/>
      <c r="WDA1" s="215"/>
      <c r="WDB1" s="215"/>
      <c r="WDC1" s="215"/>
      <c r="WDD1" s="215"/>
      <c r="WDE1" s="215"/>
      <c r="WDF1" s="215"/>
      <c r="WDG1" s="215"/>
      <c r="WDH1" s="215"/>
      <c r="WDI1" s="215"/>
      <c r="WDJ1" s="215"/>
      <c r="WDK1" s="215"/>
      <c r="WDL1" s="215"/>
      <c r="WDM1" s="215"/>
      <c r="WDN1" s="215"/>
      <c r="WDO1" s="215"/>
      <c r="WDP1" s="215"/>
      <c r="WDQ1" s="215"/>
      <c r="WDR1" s="215"/>
      <c r="WDS1" s="215"/>
      <c r="WDT1" s="215"/>
      <c r="WDU1" s="215"/>
      <c r="WDV1" s="215"/>
      <c r="WDW1" s="215"/>
      <c r="WDX1" s="215"/>
      <c r="WDY1" s="215"/>
      <c r="WDZ1" s="215"/>
      <c r="WEA1" s="215"/>
      <c r="WEB1" s="215"/>
      <c r="WEC1" s="215"/>
      <c r="WED1" s="215"/>
      <c r="WEE1" s="215"/>
      <c r="WEF1" s="215"/>
      <c r="WEG1" s="215"/>
      <c r="WEH1" s="215"/>
      <c r="WEI1" s="215"/>
      <c r="WEJ1" s="215"/>
      <c r="WEK1" s="215"/>
      <c r="WEL1" s="215"/>
      <c r="WEM1" s="215"/>
      <c r="WEN1" s="215"/>
      <c r="WEO1" s="215"/>
      <c r="WEP1" s="215"/>
      <c r="WEQ1" s="215"/>
      <c r="WER1" s="215"/>
      <c r="WES1" s="215"/>
      <c r="WET1" s="215"/>
      <c r="WEU1" s="215"/>
      <c r="WEV1" s="215"/>
      <c r="WEW1" s="215"/>
      <c r="WEX1" s="215"/>
      <c r="WEY1" s="215"/>
      <c r="WEZ1" s="215"/>
      <c r="WFA1" s="215"/>
      <c r="WFB1" s="215"/>
      <c r="WFC1" s="215"/>
      <c r="WFD1" s="215"/>
      <c r="WFE1" s="215"/>
      <c r="WFF1" s="215"/>
      <c r="WFG1" s="215"/>
      <c r="WFH1" s="215"/>
      <c r="WFI1" s="215"/>
      <c r="WFJ1" s="215"/>
      <c r="WFK1" s="215"/>
      <c r="WFL1" s="215"/>
      <c r="WFM1" s="215"/>
      <c r="WFN1" s="215"/>
      <c r="WFO1" s="215"/>
      <c r="WFP1" s="215"/>
      <c r="WFQ1" s="215"/>
      <c r="WFR1" s="215"/>
      <c r="WFS1" s="215"/>
      <c r="WFT1" s="215"/>
      <c r="WFU1" s="215"/>
      <c r="WFV1" s="215"/>
      <c r="WFW1" s="215"/>
      <c r="WFX1" s="215"/>
      <c r="WFY1" s="215"/>
      <c r="WFZ1" s="215"/>
      <c r="WGA1" s="215"/>
      <c r="WGB1" s="215"/>
      <c r="WGC1" s="215"/>
      <c r="WGD1" s="215"/>
      <c r="WGE1" s="215"/>
      <c r="WGF1" s="215"/>
      <c r="WGG1" s="215"/>
      <c r="WGH1" s="215"/>
      <c r="WGI1" s="215"/>
      <c r="WGJ1" s="215"/>
      <c r="WGK1" s="215"/>
      <c r="WGL1" s="215"/>
      <c r="WGM1" s="215"/>
      <c r="WGN1" s="215"/>
      <c r="WGO1" s="215"/>
      <c r="WGP1" s="215"/>
      <c r="WGQ1" s="215"/>
      <c r="WGR1" s="215"/>
      <c r="WGS1" s="215"/>
      <c r="WGT1" s="215"/>
      <c r="WGU1" s="215"/>
      <c r="WGV1" s="215"/>
      <c r="WGW1" s="215"/>
      <c r="WGX1" s="215"/>
      <c r="WGY1" s="215"/>
      <c r="WGZ1" s="215"/>
      <c r="WHA1" s="215"/>
      <c r="WHB1" s="215"/>
      <c r="WHC1" s="215"/>
      <c r="WHD1" s="215"/>
      <c r="WHE1" s="215"/>
      <c r="WHF1" s="215"/>
      <c r="WHG1" s="215"/>
      <c r="WHH1" s="215"/>
      <c r="WHI1" s="215"/>
      <c r="WHJ1" s="215"/>
      <c r="WHK1" s="215"/>
      <c r="WHL1" s="215"/>
      <c r="WHM1" s="215"/>
      <c r="WHN1" s="215"/>
      <c r="WHO1" s="215"/>
      <c r="WHP1" s="215"/>
      <c r="WHQ1" s="215"/>
      <c r="WHR1" s="215"/>
      <c r="WHS1" s="215"/>
      <c r="WHT1" s="215"/>
      <c r="WHU1" s="215"/>
      <c r="WHV1" s="215"/>
      <c r="WHW1" s="215"/>
      <c r="WHX1" s="215"/>
      <c r="WHY1" s="215"/>
      <c r="WHZ1" s="215"/>
      <c r="WIA1" s="215"/>
      <c r="WIB1" s="215"/>
      <c r="WIC1" s="215"/>
      <c r="WID1" s="215"/>
      <c r="WIE1" s="215"/>
      <c r="WIF1" s="215"/>
      <c r="WIG1" s="215"/>
      <c r="WIH1" s="215"/>
      <c r="WII1" s="215"/>
      <c r="WIJ1" s="215"/>
      <c r="WIK1" s="215"/>
      <c r="WIL1" s="215"/>
      <c r="WIM1" s="215"/>
      <c r="WIN1" s="215"/>
      <c r="WIO1" s="215"/>
      <c r="WIP1" s="215"/>
      <c r="WIQ1" s="215"/>
      <c r="WIR1" s="215"/>
      <c r="WIS1" s="215"/>
      <c r="WIT1" s="215"/>
      <c r="WIU1" s="215"/>
      <c r="WIV1" s="215"/>
      <c r="WIW1" s="215"/>
      <c r="WIX1" s="215"/>
      <c r="WIY1" s="215"/>
      <c r="WIZ1" s="215"/>
      <c r="WJA1" s="215"/>
      <c r="WJB1" s="215"/>
      <c r="WJC1" s="215"/>
      <c r="WJD1" s="215"/>
      <c r="WJE1" s="215"/>
      <c r="WJF1" s="215"/>
      <c r="WJG1" s="215"/>
      <c r="WJH1" s="215"/>
      <c r="WJI1" s="215"/>
      <c r="WJJ1" s="215"/>
      <c r="WJK1" s="215"/>
      <c r="WJL1" s="215"/>
      <c r="WJM1" s="215"/>
      <c r="WJN1" s="215"/>
      <c r="WJO1" s="215"/>
      <c r="WJP1" s="215"/>
      <c r="WJQ1" s="215"/>
      <c r="WJR1" s="215"/>
      <c r="WJS1" s="215"/>
      <c r="WJT1" s="215"/>
      <c r="WJU1" s="215"/>
      <c r="WJV1" s="215"/>
      <c r="WJW1" s="215"/>
      <c r="WJX1" s="215"/>
      <c r="WJY1" s="215"/>
      <c r="WJZ1" s="215"/>
      <c r="WKA1" s="215"/>
      <c r="WKB1" s="215"/>
      <c r="WKC1" s="215"/>
      <c r="WKD1" s="215"/>
      <c r="WKE1" s="215"/>
      <c r="WKF1" s="215"/>
      <c r="WKG1" s="215"/>
      <c r="WKH1" s="215"/>
      <c r="WKI1" s="215"/>
      <c r="WKJ1" s="215"/>
      <c r="WKK1" s="215"/>
      <c r="WKL1" s="215"/>
      <c r="WKM1" s="215"/>
      <c r="WKN1" s="215"/>
      <c r="WKO1" s="215"/>
      <c r="WKP1" s="215"/>
      <c r="WKQ1" s="215"/>
      <c r="WKR1" s="215"/>
      <c r="WKS1" s="215"/>
      <c r="WKT1" s="215"/>
      <c r="WKU1" s="215"/>
      <c r="WKV1" s="215"/>
      <c r="WKW1" s="215"/>
      <c r="WKX1" s="215"/>
      <c r="WKY1" s="215"/>
      <c r="WKZ1" s="215"/>
      <c r="WLA1" s="215"/>
      <c r="WLB1" s="215"/>
      <c r="WLC1" s="215"/>
      <c r="WLD1" s="215"/>
      <c r="WLE1" s="215"/>
      <c r="WLF1" s="215"/>
      <c r="WLG1" s="215"/>
      <c r="WLH1" s="215"/>
      <c r="WLI1" s="215"/>
      <c r="WLJ1" s="215"/>
      <c r="WLK1" s="215"/>
      <c r="WLL1" s="215"/>
      <c r="WLM1" s="215"/>
      <c r="WLN1" s="215"/>
      <c r="WLO1" s="215"/>
      <c r="WLP1" s="215"/>
      <c r="WLQ1" s="215"/>
      <c r="WLR1" s="215"/>
      <c r="WLS1" s="215"/>
      <c r="WLT1" s="215"/>
      <c r="WLU1" s="215"/>
      <c r="WLV1" s="215"/>
      <c r="WLW1" s="215"/>
      <c r="WLX1" s="215"/>
      <c r="WLY1" s="215"/>
      <c r="WLZ1" s="215"/>
      <c r="WMA1" s="215"/>
      <c r="WMB1" s="215"/>
      <c r="WMC1" s="215"/>
      <c r="WMD1" s="215"/>
      <c r="WME1" s="215"/>
      <c r="WMF1" s="215"/>
      <c r="WMG1" s="215"/>
      <c r="WMH1" s="215"/>
      <c r="WMI1" s="215"/>
      <c r="WMJ1" s="215"/>
      <c r="WMK1" s="215"/>
      <c r="WML1" s="215"/>
      <c r="WMM1" s="215"/>
      <c r="WMN1" s="215"/>
      <c r="WMO1" s="215"/>
      <c r="WMP1" s="215"/>
      <c r="WMQ1" s="215"/>
      <c r="WMR1" s="215"/>
      <c r="WMS1" s="215"/>
      <c r="WMT1" s="215"/>
      <c r="WMU1" s="215"/>
      <c r="WMV1" s="215"/>
      <c r="WMW1" s="215"/>
      <c r="WMX1" s="215"/>
      <c r="WMY1" s="215"/>
      <c r="WMZ1" s="215"/>
      <c r="WNA1" s="215"/>
      <c r="WNB1" s="215"/>
      <c r="WNC1" s="215"/>
      <c r="WND1" s="215"/>
      <c r="WNE1" s="215"/>
      <c r="WNF1" s="215"/>
      <c r="WNG1" s="215"/>
      <c r="WNH1" s="215"/>
      <c r="WNI1" s="215"/>
      <c r="WNJ1" s="215"/>
      <c r="WNK1" s="215"/>
      <c r="WNL1" s="215"/>
      <c r="WNM1" s="215"/>
      <c r="WNN1" s="215"/>
      <c r="WNO1" s="215"/>
      <c r="WNP1" s="215"/>
      <c r="WNQ1" s="215"/>
      <c r="WNR1" s="215"/>
      <c r="WNS1" s="215"/>
      <c r="WNT1" s="215"/>
      <c r="WNU1" s="215"/>
      <c r="WNV1" s="215"/>
      <c r="WNW1" s="215"/>
      <c r="WNX1" s="215"/>
      <c r="WNY1" s="215"/>
      <c r="WNZ1" s="215"/>
      <c r="WOA1" s="215"/>
      <c r="WOB1" s="215"/>
      <c r="WOC1" s="215"/>
      <c r="WOD1" s="215"/>
      <c r="WOE1" s="215"/>
      <c r="WOF1" s="215"/>
      <c r="WOG1" s="215"/>
      <c r="WOH1" s="215"/>
      <c r="WOI1" s="215"/>
      <c r="WOJ1" s="215"/>
      <c r="WOK1" s="215"/>
      <c r="WOL1" s="215"/>
      <c r="WOM1" s="215"/>
      <c r="WON1" s="215"/>
      <c r="WOO1" s="215"/>
      <c r="WOP1" s="215"/>
      <c r="WOQ1" s="215"/>
      <c r="WOR1" s="215"/>
      <c r="WOS1" s="215"/>
      <c r="WOT1" s="215"/>
      <c r="WOU1" s="215"/>
      <c r="WOV1" s="215"/>
      <c r="WOW1" s="215"/>
      <c r="WOX1" s="215"/>
      <c r="WOY1" s="215"/>
      <c r="WOZ1" s="215"/>
      <c r="WPA1" s="215"/>
      <c r="WPB1" s="215"/>
      <c r="WPC1" s="215"/>
      <c r="WPD1" s="215"/>
      <c r="WPE1" s="215"/>
      <c r="WPF1" s="215"/>
      <c r="WPG1" s="215"/>
      <c r="WPH1" s="215"/>
      <c r="WPI1" s="215"/>
      <c r="WPJ1" s="215"/>
      <c r="WPK1" s="215"/>
      <c r="WPL1" s="215"/>
      <c r="WPM1" s="215"/>
      <c r="WPN1" s="215"/>
      <c r="WPO1" s="215"/>
      <c r="WPP1" s="215"/>
      <c r="WPQ1" s="215"/>
      <c r="WPR1" s="215"/>
      <c r="WPS1" s="215"/>
      <c r="WPT1" s="215"/>
      <c r="WPU1" s="215"/>
      <c r="WPV1" s="215"/>
      <c r="WPW1" s="215"/>
      <c r="WPX1" s="215"/>
      <c r="WPY1" s="215"/>
      <c r="WPZ1" s="215"/>
      <c r="WQA1" s="215"/>
      <c r="WQB1" s="215"/>
      <c r="WQC1" s="215"/>
      <c r="WQD1" s="215"/>
      <c r="WQE1" s="215"/>
      <c r="WQF1" s="215"/>
      <c r="WQG1" s="215"/>
      <c r="WQH1" s="215"/>
      <c r="WQI1" s="215"/>
      <c r="WQJ1" s="215"/>
      <c r="WQK1" s="215"/>
      <c r="WQL1" s="215"/>
      <c r="WQM1" s="215"/>
      <c r="WQN1" s="215"/>
      <c r="WQO1" s="215"/>
      <c r="WQP1" s="215"/>
      <c r="WQQ1" s="215"/>
      <c r="WQR1" s="215"/>
      <c r="WQS1" s="215"/>
      <c r="WQT1" s="215"/>
      <c r="WQU1" s="215"/>
      <c r="WQV1" s="215"/>
      <c r="WQW1" s="215"/>
      <c r="WQX1" s="215"/>
      <c r="WQY1" s="215"/>
      <c r="WQZ1" s="215"/>
      <c r="WRA1" s="215"/>
      <c r="WRB1" s="215"/>
      <c r="WRC1" s="215"/>
      <c r="WRD1" s="215"/>
      <c r="WRE1" s="215"/>
      <c r="WRF1" s="215"/>
      <c r="WRG1" s="215"/>
      <c r="WRH1" s="215"/>
      <c r="WRI1" s="215"/>
      <c r="WRJ1" s="215"/>
      <c r="WRK1" s="215"/>
      <c r="WRL1" s="215"/>
      <c r="WRM1" s="215"/>
      <c r="WRN1" s="215"/>
      <c r="WRO1" s="215"/>
      <c r="WRP1" s="215"/>
      <c r="WRQ1" s="215"/>
      <c r="WRR1" s="215"/>
      <c r="WRS1" s="215"/>
      <c r="WRT1" s="215"/>
      <c r="WRU1" s="215"/>
      <c r="WRV1" s="215"/>
      <c r="WRW1" s="215"/>
      <c r="WRX1" s="215"/>
      <c r="WRY1" s="215"/>
      <c r="WRZ1" s="215"/>
      <c r="WSA1" s="215"/>
      <c r="WSB1" s="215"/>
      <c r="WSC1" s="215"/>
      <c r="WSD1" s="215"/>
      <c r="WSE1" s="215"/>
      <c r="WSF1" s="215"/>
      <c r="WSG1" s="215"/>
      <c r="WSH1" s="215"/>
      <c r="WSI1" s="215"/>
      <c r="WSJ1" s="215"/>
      <c r="WSK1" s="215"/>
      <c r="WSL1" s="215"/>
      <c r="WSM1" s="215"/>
      <c r="WSN1" s="215"/>
      <c r="WSO1" s="215"/>
      <c r="WSP1" s="215"/>
      <c r="WSQ1" s="215"/>
      <c r="WSR1" s="215"/>
      <c r="WSS1" s="215"/>
      <c r="WST1" s="215"/>
      <c r="WSU1" s="215"/>
      <c r="WSV1" s="215"/>
      <c r="WSW1" s="215"/>
      <c r="WSX1" s="215"/>
      <c r="WSY1" s="215"/>
      <c r="WSZ1" s="215"/>
      <c r="WTA1" s="215"/>
      <c r="WTB1" s="215"/>
      <c r="WTC1" s="215"/>
      <c r="WTD1" s="215"/>
      <c r="WTE1" s="215"/>
      <c r="WTF1" s="215"/>
      <c r="WTG1" s="215"/>
      <c r="WTH1" s="215"/>
      <c r="WTI1" s="215"/>
      <c r="WTJ1" s="215"/>
      <c r="WTK1" s="215"/>
      <c r="WTL1" s="215"/>
      <c r="WTM1" s="215"/>
      <c r="WTN1" s="215"/>
      <c r="WTO1" s="215"/>
      <c r="WTP1" s="215"/>
      <c r="WTQ1" s="215"/>
      <c r="WTR1" s="215"/>
      <c r="WTS1" s="215"/>
      <c r="WTT1" s="215"/>
      <c r="WTU1" s="215"/>
      <c r="WTV1" s="215"/>
      <c r="WTW1" s="215"/>
      <c r="WTX1" s="215"/>
      <c r="WTY1" s="215"/>
      <c r="WTZ1" s="215"/>
      <c r="WUA1" s="215"/>
      <c r="WUB1" s="215"/>
      <c r="WUC1" s="215"/>
      <c r="WUD1" s="215"/>
      <c r="WUE1" s="215"/>
      <c r="WUF1" s="215"/>
      <c r="WUG1" s="215"/>
      <c r="WUH1" s="215"/>
      <c r="WUI1" s="215"/>
      <c r="WUJ1" s="215"/>
      <c r="WUK1" s="215"/>
      <c r="WUL1" s="215"/>
      <c r="WUM1" s="215"/>
      <c r="WUN1" s="215"/>
      <c r="WUO1" s="215"/>
      <c r="WUP1" s="215"/>
      <c r="WUQ1" s="215"/>
      <c r="WUR1" s="215"/>
      <c r="WUS1" s="215"/>
      <c r="WUT1" s="215"/>
      <c r="WUU1" s="215"/>
      <c r="WUV1" s="215"/>
      <c r="WUW1" s="215"/>
      <c r="WUX1" s="215"/>
      <c r="WUY1" s="215"/>
      <c r="WUZ1" s="215"/>
      <c r="WVA1" s="215"/>
      <c r="WVB1" s="215"/>
      <c r="WVC1" s="215"/>
      <c r="WVD1" s="215"/>
      <c r="WVE1" s="215"/>
      <c r="WVF1" s="215"/>
      <c r="WVG1" s="215"/>
      <c r="WVH1" s="215"/>
      <c r="WVI1" s="215"/>
      <c r="WVJ1" s="215"/>
      <c r="WVK1" s="215"/>
      <c r="WVL1" s="215"/>
      <c r="WVM1" s="215"/>
      <c r="WVN1" s="215"/>
      <c r="WVO1" s="215"/>
      <c r="WVP1" s="215"/>
      <c r="WVQ1" s="215"/>
      <c r="WVR1" s="215"/>
      <c r="WVS1" s="215"/>
      <c r="WVT1" s="215"/>
      <c r="WVU1" s="215"/>
      <c r="WVV1" s="215"/>
      <c r="WVW1" s="215"/>
      <c r="WVX1" s="215"/>
      <c r="WVY1" s="215"/>
      <c r="WVZ1" s="215"/>
      <c r="WWA1" s="215"/>
      <c r="WWB1" s="215"/>
      <c r="WWC1" s="215"/>
      <c r="WWD1" s="215"/>
      <c r="WWE1" s="215"/>
      <c r="WWF1" s="215"/>
      <c r="WWG1" s="215"/>
      <c r="WWH1" s="215"/>
      <c r="WWI1" s="215"/>
      <c r="WWJ1" s="215"/>
      <c r="WWK1" s="215"/>
      <c r="WWL1" s="215"/>
      <c r="WWM1" s="215"/>
      <c r="WWN1" s="215"/>
      <c r="WWO1" s="215"/>
      <c r="WWP1" s="215"/>
      <c r="WWQ1" s="215"/>
      <c r="WWR1" s="215"/>
      <c r="WWS1" s="215"/>
      <c r="WWT1" s="215"/>
      <c r="WWU1" s="215"/>
      <c r="WWV1" s="215"/>
      <c r="WWW1" s="215"/>
      <c r="WWX1" s="215"/>
      <c r="WWY1" s="215"/>
      <c r="WWZ1" s="215"/>
      <c r="WXA1" s="215"/>
      <c r="WXB1" s="215"/>
      <c r="WXC1" s="215"/>
      <c r="WXD1" s="215"/>
      <c r="WXE1" s="215"/>
      <c r="WXF1" s="215"/>
      <c r="WXG1" s="215"/>
      <c r="WXH1" s="215"/>
      <c r="WXI1" s="215"/>
      <c r="WXJ1" s="215"/>
      <c r="WXK1" s="215"/>
      <c r="WXL1" s="215"/>
      <c r="WXM1" s="215"/>
      <c r="WXN1" s="215"/>
      <c r="WXO1" s="215"/>
      <c r="WXP1" s="215"/>
      <c r="WXQ1" s="215"/>
      <c r="WXR1" s="215"/>
      <c r="WXS1" s="215"/>
      <c r="WXT1" s="215"/>
      <c r="WXU1" s="215"/>
      <c r="WXV1" s="215"/>
      <c r="WXW1" s="215"/>
      <c r="WXX1" s="215"/>
      <c r="WXY1" s="215"/>
      <c r="WXZ1" s="215"/>
      <c r="WYA1" s="215"/>
      <c r="WYB1" s="215"/>
      <c r="WYC1" s="215"/>
      <c r="WYD1" s="215"/>
      <c r="WYE1" s="215"/>
      <c r="WYF1" s="215"/>
      <c r="WYG1" s="215"/>
      <c r="WYH1" s="215"/>
      <c r="WYI1" s="215"/>
      <c r="WYJ1" s="215"/>
      <c r="WYK1" s="215"/>
      <c r="WYL1" s="215"/>
      <c r="WYM1" s="215"/>
      <c r="WYN1" s="215"/>
      <c r="WYO1" s="215"/>
      <c r="WYP1" s="215"/>
      <c r="WYQ1" s="215"/>
      <c r="WYR1" s="215"/>
      <c r="WYS1" s="215"/>
      <c r="WYT1" s="215"/>
      <c r="WYU1" s="215"/>
      <c r="WYV1" s="215"/>
      <c r="WYW1" s="215"/>
      <c r="WYX1" s="215"/>
      <c r="WYY1" s="215"/>
      <c r="WYZ1" s="215"/>
      <c r="WZA1" s="215"/>
      <c r="WZB1" s="215"/>
      <c r="WZC1" s="215"/>
      <c r="WZD1" s="215"/>
      <c r="WZE1" s="215"/>
      <c r="WZF1" s="215"/>
      <c r="WZG1" s="215"/>
      <c r="WZH1" s="215"/>
      <c r="WZI1" s="215"/>
      <c r="WZJ1" s="215"/>
      <c r="WZK1" s="215"/>
      <c r="WZL1" s="215"/>
      <c r="WZM1" s="215"/>
      <c r="WZN1" s="215"/>
      <c r="WZO1" s="215"/>
      <c r="WZP1" s="215"/>
      <c r="WZQ1" s="215"/>
      <c r="WZR1" s="215"/>
      <c r="WZS1" s="215"/>
      <c r="WZT1" s="215"/>
      <c r="WZU1" s="215"/>
      <c r="WZV1" s="215"/>
      <c r="WZW1" s="215"/>
      <c r="WZX1" s="215"/>
      <c r="WZY1" s="215"/>
      <c r="WZZ1" s="215"/>
      <c r="XAA1" s="215"/>
      <c r="XAB1" s="215"/>
      <c r="XAC1" s="215"/>
      <c r="XAD1" s="215"/>
      <c r="XAE1" s="215"/>
      <c r="XAF1" s="215"/>
      <c r="XAG1" s="215"/>
      <c r="XAH1" s="215"/>
      <c r="XAI1" s="215"/>
      <c r="XAJ1" s="215"/>
      <c r="XAK1" s="215"/>
      <c r="XAL1" s="215"/>
      <c r="XAM1" s="215"/>
      <c r="XAN1" s="215"/>
      <c r="XAO1" s="215"/>
      <c r="XAP1" s="215"/>
      <c r="XAQ1" s="215"/>
      <c r="XAR1" s="215"/>
      <c r="XAS1" s="215"/>
      <c r="XAT1" s="215"/>
      <c r="XAU1" s="215"/>
      <c r="XAV1" s="215"/>
      <c r="XAW1" s="215"/>
      <c r="XAX1" s="215"/>
      <c r="XAY1" s="215"/>
      <c r="XAZ1" s="215"/>
      <c r="XBA1" s="215"/>
      <c r="XBB1" s="215"/>
      <c r="XBC1" s="215"/>
      <c r="XBD1" s="215"/>
      <c r="XBE1" s="215"/>
      <c r="XBF1" s="215"/>
      <c r="XBG1" s="215"/>
      <c r="XBH1" s="215"/>
      <c r="XBI1" s="215"/>
      <c r="XBJ1" s="215"/>
      <c r="XBK1" s="215"/>
      <c r="XBL1" s="215"/>
      <c r="XBM1" s="215"/>
      <c r="XBN1" s="215"/>
      <c r="XBO1" s="215"/>
      <c r="XBP1" s="215"/>
      <c r="XBQ1" s="215"/>
      <c r="XBR1" s="215"/>
      <c r="XBS1" s="215"/>
      <c r="XBT1" s="215"/>
      <c r="XBU1" s="215"/>
      <c r="XBV1" s="215"/>
      <c r="XBW1" s="215"/>
      <c r="XBX1" s="215"/>
      <c r="XBY1" s="215"/>
      <c r="XBZ1" s="215"/>
      <c r="XCA1" s="215"/>
      <c r="XCB1" s="215"/>
      <c r="XCC1" s="215"/>
      <c r="XCD1" s="215"/>
      <c r="XCE1" s="215"/>
      <c r="XCF1" s="215"/>
      <c r="XCG1" s="215"/>
      <c r="XCH1" s="215"/>
      <c r="XCI1" s="215"/>
      <c r="XCJ1" s="215"/>
      <c r="XCK1" s="215"/>
      <c r="XCL1" s="215"/>
      <c r="XCM1" s="215"/>
      <c r="XCN1" s="215"/>
      <c r="XCO1" s="215"/>
      <c r="XCP1" s="215"/>
      <c r="XCQ1" s="215"/>
      <c r="XCR1" s="215"/>
      <c r="XCS1" s="215"/>
      <c r="XCT1" s="215"/>
      <c r="XCU1" s="215"/>
      <c r="XCV1" s="215"/>
      <c r="XCW1" s="215"/>
      <c r="XCX1" s="215"/>
      <c r="XCY1" s="215"/>
      <c r="XCZ1" s="215"/>
      <c r="XDA1" s="215"/>
      <c r="XDB1" s="215"/>
      <c r="XDC1" s="215"/>
      <c r="XDD1" s="215"/>
      <c r="XDE1" s="215"/>
      <c r="XDF1" s="215"/>
      <c r="XDG1" s="215"/>
      <c r="XDH1" s="215"/>
      <c r="XDI1" s="215"/>
      <c r="XDJ1" s="215"/>
      <c r="XDK1" s="215"/>
      <c r="XDL1" s="215"/>
      <c r="XDM1" s="215"/>
      <c r="XDN1" s="215"/>
      <c r="XDO1" s="215"/>
      <c r="XDP1" s="215"/>
      <c r="XDQ1" s="215"/>
      <c r="XDR1" s="215"/>
      <c r="XDS1" s="215"/>
      <c r="XDT1" s="215"/>
      <c r="XDU1" s="215"/>
      <c r="XDV1" s="215"/>
      <c r="XDW1" s="215"/>
      <c r="XDX1" s="215"/>
      <c r="XDY1" s="215"/>
      <c r="XDZ1" s="215"/>
      <c r="XEA1" s="215"/>
      <c r="XEB1" s="215"/>
      <c r="XEC1" s="215"/>
      <c r="XED1" s="215"/>
      <c r="XEE1" s="215"/>
      <c r="XEF1" s="215"/>
      <c r="XEG1" s="215"/>
      <c r="XEH1" s="215"/>
      <c r="XEI1" s="215"/>
      <c r="XEJ1" s="215"/>
      <c r="XEK1" s="215"/>
      <c r="XEL1" s="215"/>
      <c r="XEM1" s="215"/>
      <c r="XEN1" s="215"/>
      <c r="XEO1" s="215"/>
      <c r="XEP1" s="215"/>
      <c r="XEQ1" s="215"/>
      <c r="XER1" s="215"/>
      <c r="XES1" s="215"/>
      <c r="XET1" s="215"/>
      <c r="XEU1" s="215"/>
      <c r="XEV1" s="215"/>
      <c r="XEW1" s="215"/>
      <c r="XEX1" s="215"/>
      <c r="XEY1" s="215"/>
      <c r="XEZ1" s="215"/>
      <c r="XFA1" s="215"/>
      <c r="XFB1" s="215"/>
      <c r="XFC1" s="215"/>
      <c r="XFD1" s="215"/>
    </row>
    <row r="2" s="212" customFormat="1" ht="50" customHeight="1" spans="1:39 14370:16384">
      <c r="A2" s="182" t="s">
        <v>30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 t="s">
        <v>30</v>
      </c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216"/>
      <c r="AM2" s="216"/>
      <c r="AN2" s="212"/>
      <c r="AO2" s="212"/>
      <c r="AP2" s="212"/>
      <c r="AQ2" s="212"/>
      <c r="AR2" s="212"/>
      <c r="AS2" s="212"/>
      <c r="UFR2" s="217"/>
      <c r="UFS2" s="217"/>
      <c r="UFT2" s="217"/>
      <c r="UFU2" s="217"/>
      <c r="UFV2" s="217"/>
      <c r="UFW2" s="217"/>
      <c r="UFX2" s="217"/>
      <c r="UFY2" s="217"/>
      <c r="UFZ2" s="217"/>
      <c r="UGA2" s="217"/>
      <c r="UGB2" s="217"/>
      <c r="UGC2" s="217"/>
      <c r="UGD2" s="217"/>
      <c r="UGE2" s="217"/>
      <c r="UGF2" s="217"/>
      <c r="UGG2" s="217"/>
      <c r="UGH2" s="217"/>
      <c r="UGI2" s="217"/>
      <c r="UGJ2" s="217"/>
      <c r="UGK2" s="217"/>
      <c r="UGL2" s="217"/>
      <c r="UGM2" s="217"/>
      <c r="UGN2" s="217"/>
      <c r="UGO2" s="217"/>
      <c r="UGP2" s="217"/>
      <c r="UGQ2" s="217"/>
      <c r="UGR2" s="217"/>
      <c r="UGS2" s="217"/>
      <c r="UGT2" s="217"/>
      <c r="UGU2" s="217"/>
      <c r="UGV2" s="217"/>
      <c r="UGW2" s="217"/>
      <c r="UGX2" s="217"/>
      <c r="UGY2" s="217"/>
      <c r="UGZ2" s="217"/>
      <c r="UHA2" s="217"/>
      <c r="UHB2" s="217"/>
      <c r="UHC2" s="217"/>
      <c r="UHD2" s="217"/>
      <c r="UHE2" s="217"/>
      <c r="UHF2" s="217"/>
      <c r="UHG2" s="217"/>
      <c r="UHH2" s="217"/>
      <c r="UHI2" s="217"/>
      <c r="UHJ2" s="217"/>
      <c r="UHK2" s="217"/>
      <c r="UHL2" s="217"/>
      <c r="UHM2" s="217"/>
      <c r="UHN2" s="217"/>
      <c r="UHO2" s="217"/>
      <c r="UHP2" s="217"/>
      <c r="UHQ2" s="217"/>
      <c r="UHR2" s="217"/>
      <c r="UHS2" s="217"/>
      <c r="UHT2" s="217"/>
      <c r="UHU2" s="217"/>
      <c r="UHV2" s="217"/>
      <c r="UHW2" s="217"/>
      <c r="UHX2" s="217"/>
      <c r="UHY2" s="217"/>
      <c r="UHZ2" s="217"/>
      <c r="UIA2" s="217"/>
      <c r="UIB2" s="217"/>
      <c r="UIC2" s="217"/>
      <c r="UID2" s="217"/>
      <c r="UIE2" s="217"/>
      <c r="UIF2" s="217"/>
      <c r="UIG2" s="217"/>
      <c r="UIH2" s="217"/>
      <c r="UII2" s="217"/>
      <c r="UIJ2" s="217"/>
      <c r="UIK2" s="217"/>
      <c r="UIL2" s="217"/>
      <c r="UIM2" s="217"/>
      <c r="UIN2" s="217"/>
      <c r="UIO2" s="217"/>
      <c r="UIP2" s="217"/>
      <c r="UIQ2" s="217"/>
      <c r="UIR2" s="217"/>
      <c r="UIS2" s="217"/>
      <c r="UIT2" s="217"/>
      <c r="UIU2" s="217"/>
      <c r="UIV2" s="217"/>
      <c r="UIW2" s="217"/>
      <c r="UIX2" s="217"/>
      <c r="UIY2" s="217"/>
      <c r="UIZ2" s="217"/>
      <c r="UJA2" s="217"/>
      <c r="UJB2" s="217"/>
      <c r="UJC2" s="217"/>
      <c r="UJD2" s="217"/>
      <c r="UJE2" s="217"/>
      <c r="UJF2" s="217"/>
      <c r="UJG2" s="217"/>
      <c r="UJH2" s="217"/>
      <c r="UJI2" s="217"/>
      <c r="UJJ2" s="217"/>
      <c r="UJK2" s="217"/>
      <c r="UJL2" s="217"/>
      <c r="UJM2" s="217"/>
      <c r="UJN2" s="217"/>
      <c r="UJO2" s="217"/>
      <c r="UJP2" s="217"/>
      <c r="UJQ2" s="217"/>
      <c r="UJR2" s="217"/>
      <c r="UJS2" s="217"/>
      <c r="UJT2" s="217"/>
      <c r="UJU2" s="217"/>
      <c r="UJV2" s="217"/>
      <c r="UJW2" s="217"/>
      <c r="UJX2" s="217"/>
      <c r="UJY2" s="217"/>
      <c r="UJZ2" s="217"/>
      <c r="UKA2" s="217"/>
      <c r="UKB2" s="217"/>
      <c r="UKC2" s="217"/>
      <c r="UKD2" s="217"/>
      <c r="UKE2" s="217"/>
      <c r="UKF2" s="217"/>
      <c r="UKG2" s="217"/>
      <c r="UKH2" s="217"/>
      <c r="UKI2" s="217"/>
      <c r="UKJ2" s="217"/>
      <c r="UKK2" s="217"/>
      <c r="UKL2" s="217"/>
      <c r="UKM2" s="217"/>
      <c r="UKN2" s="217"/>
      <c r="UKO2" s="217"/>
      <c r="UKP2" s="217"/>
      <c r="UKQ2" s="217"/>
      <c r="UKR2" s="217"/>
      <c r="UKS2" s="217"/>
      <c r="UKT2" s="217"/>
      <c r="UKU2" s="217"/>
      <c r="UKV2" s="217"/>
      <c r="UKW2" s="217"/>
      <c r="UKX2" s="217"/>
      <c r="UKY2" s="217"/>
      <c r="UKZ2" s="217"/>
      <c r="ULA2" s="217"/>
      <c r="ULB2" s="217"/>
      <c r="ULC2" s="217"/>
      <c r="ULD2" s="217"/>
      <c r="ULE2" s="217"/>
      <c r="ULF2" s="217"/>
      <c r="ULG2" s="217"/>
      <c r="ULH2" s="217"/>
      <c r="ULI2" s="217"/>
      <c r="ULJ2" s="217"/>
      <c r="ULK2" s="217"/>
      <c r="ULL2" s="217"/>
      <c r="ULM2" s="217"/>
      <c r="ULN2" s="217"/>
      <c r="ULO2" s="217"/>
      <c r="ULP2" s="217"/>
      <c r="ULQ2" s="217"/>
      <c r="ULR2" s="217"/>
      <c r="ULS2" s="217"/>
      <c r="ULT2" s="217"/>
      <c r="ULU2" s="217"/>
      <c r="ULV2" s="217"/>
      <c r="ULW2" s="217"/>
      <c r="ULX2" s="217"/>
      <c r="ULY2" s="217"/>
      <c r="ULZ2" s="217"/>
      <c r="UMA2" s="217"/>
      <c r="UMB2" s="217"/>
      <c r="UMC2" s="217"/>
      <c r="UMD2" s="217"/>
      <c r="UME2" s="217"/>
      <c r="UMF2" s="217"/>
      <c r="UMG2" s="217"/>
      <c r="UMH2" s="217"/>
      <c r="UMI2" s="217"/>
      <c r="UMJ2" s="217"/>
      <c r="UMK2" s="217"/>
      <c r="UML2" s="217"/>
      <c r="UMM2" s="217"/>
      <c r="UMN2" s="217"/>
      <c r="UMO2" s="217"/>
      <c r="UMP2" s="217"/>
      <c r="UMQ2" s="217"/>
      <c r="UMR2" s="217"/>
      <c r="UMS2" s="217"/>
      <c r="UMT2" s="217"/>
      <c r="UMU2" s="217"/>
      <c r="UMV2" s="217"/>
      <c r="UMW2" s="217"/>
      <c r="UMX2" s="217"/>
      <c r="UMY2" s="217"/>
      <c r="UMZ2" s="217"/>
      <c r="UNA2" s="217"/>
      <c r="UNB2" s="217"/>
      <c r="UNC2" s="217"/>
      <c r="UND2" s="217"/>
      <c r="UNE2" s="217"/>
      <c r="UNF2" s="217"/>
      <c r="UNG2" s="217"/>
      <c r="UNH2" s="217"/>
      <c r="UNI2" s="217"/>
      <c r="UNJ2" s="217"/>
      <c r="UNK2" s="217"/>
      <c r="UNL2" s="217"/>
      <c r="UNM2" s="217"/>
      <c r="UNN2" s="217"/>
      <c r="UNO2" s="217"/>
      <c r="UNP2" s="217"/>
      <c r="UNQ2" s="217"/>
      <c r="UNR2" s="217"/>
      <c r="UNS2" s="217"/>
      <c r="UNT2" s="217"/>
      <c r="UNU2" s="217"/>
      <c r="UNV2" s="217"/>
      <c r="UNW2" s="217"/>
      <c r="UNX2" s="217"/>
      <c r="UNY2" s="217"/>
      <c r="UNZ2" s="217"/>
      <c r="UOA2" s="217"/>
      <c r="UOB2" s="217"/>
      <c r="UOC2" s="217"/>
      <c r="UOD2" s="217"/>
      <c r="UOE2" s="217"/>
      <c r="UOF2" s="217"/>
      <c r="UOG2" s="217"/>
      <c r="UOH2" s="217"/>
      <c r="UOI2" s="217"/>
      <c r="UOJ2" s="217"/>
      <c r="UOK2" s="217"/>
      <c r="UOL2" s="217"/>
      <c r="UOM2" s="217"/>
      <c r="UON2" s="217"/>
      <c r="UOO2" s="217"/>
      <c r="UOP2" s="217"/>
      <c r="UOQ2" s="217"/>
      <c r="UOR2" s="217"/>
      <c r="UOS2" s="217"/>
      <c r="UOT2" s="217"/>
      <c r="UOU2" s="217"/>
      <c r="UOV2" s="217"/>
      <c r="UOW2" s="217"/>
      <c r="UOX2" s="217"/>
      <c r="UOY2" s="217"/>
      <c r="UOZ2" s="217"/>
      <c r="UPA2" s="217"/>
      <c r="UPB2" s="217"/>
      <c r="UPC2" s="217"/>
      <c r="UPD2" s="217"/>
      <c r="UPE2" s="217"/>
      <c r="UPF2" s="217"/>
      <c r="UPG2" s="217"/>
      <c r="UPH2" s="217"/>
      <c r="UPI2" s="217"/>
      <c r="UPJ2" s="217"/>
      <c r="UPK2" s="217"/>
      <c r="UPL2" s="217"/>
      <c r="UPM2" s="217"/>
      <c r="UPN2" s="217"/>
      <c r="UPO2" s="217"/>
      <c r="UPP2" s="217"/>
      <c r="UPQ2" s="217"/>
      <c r="UPR2" s="217"/>
      <c r="UPS2" s="217"/>
      <c r="UPT2" s="217"/>
      <c r="UPU2" s="217"/>
      <c r="UPV2" s="217"/>
      <c r="UPW2" s="217"/>
      <c r="UPX2" s="217"/>
      <c r="UPY2" s="217"/>
      <c r="UPZ2" s="217"/>
      <c r="UQA2" s="217"/>
      <c r="UQB2" s="217"/>
      <c r="UQC2" s="217"/>
      <c r="UQD2" s="217"/>
      <c r="UQE2" s="217"/>
      <c r="UQF2" s="217"/>
      <c r="UQG2" s="217"/>
      <c r="UQH2" s="217"/>
      <c r="UQI2" s="217"/>
      <c r="UQJ2" s="217"/>
      <c r="UQK2" s="217"/>
      <c r="UQL2" s="217"/>
      <c r="UQM2" s="217"/>
      <c r="UQN2" s="217"/>
      <c r="UQO2" s="217"/>
      <c r="UQP2" s="217"/>
      <c r="UQQ2" s="217"/>
      <c r="UQR2" s="217"/>
      <c r="UQS2" s="217"/>
      <c r="UQT2" s="217"/>
      <c r="UQU2" s="217"/>
      <c r="UQV2" s="217"/>
      <c r="UQW2" s="217"/>
      <c r="UQX2" s="217"/>
      <c r="UQY2" s="217"/>
      <c r="UQZ2" s="217"/>
      <c r="URA2" s="217"/>
      <c r="URB2" s="217"/>
      <c r="URC2" s="217"/>
      <c r="URD2" s="217"/>
      <c r="URE2" s="217"/>
      <c r="URF2" s="217"/>
      <c r="URG2" s="217"/>
      <c r="URH2" s="217"/>
      <c r="URI2" s="217"/>
      <c r="URJ2" s="217"/>
      <c r="URK2" s="217"/>
      <c r="URL2" s="217"/>
      <c r="URM2" s="217"/>
      <c r="URN2" s="217"/>
      <c r="URO2" s="217"/>
      <c r="URP2" s="217"/>
      <c r="URQ2" s="217"/>
      <c r="URR2" s="217"/>
      <c r="URS2" s="217"/>
      <c r="URT2" s="217"/>
      <c r="URU2" s="217"/>
      <c r="URV2" s="217"/>
      <c r="URW2" s="217"/>
      <c r="URX2" s="217"/>
      <c r="URY2" s="217"/>
      <c r="URZ2" s="217"/>
      <c r="USA2" s="217"/>
      <c r="USB2" s="217"/>
      <c r="USC2" s="217"/>
      <c r="USD2" s="217"/>
      <c r="USE2" s="217"/>
      <c r="USF2" s="217"/>
      <c r="USG2" s="217"/>
      <c r="USH2" s="217"/>
      <c r="USI2" s="217"/>
      <c r="USJ2" s="217"/>
      <c r="USK2" s="217"/>
      <c r="USL2" s="217"/>
      <c r="USM2" s="217"/>
      <c r="USN2" s="217"/>
      <c r="USO2" s="217"/>
      <c r="USP2" s="217"/>
      <c r="USQ2" s="217"/>
      <c r="USR2" s="217"/>
      <c r="USS2" s="217"/>
      <c r="UST2" s="217"/>
      <c r="USU2" s="217"/>
      <c r="USV2" s="217"/>
      <c r="USW2" s="217"/>
      <c r="USX2" s="217"/>
      <c r="USY2" s="217"/>
      <c r="USZ2" s="217"/>
      <c r="UTA2" s="217"/>
      <c r="UTB2" s="217"/>
      <c r="UTC2" s="217"/>
      <c r="UTD2" s="217"/>
      <c r="UTE2" s="217"/>
      <c r="UTF2" s="217"/>
      <c r="UTG2" s="217"/>
      <c r="UTH2" s="217"/>
      <c r="UTI2" s="217"/>
      <c r="UTJ2" s="217"/>
      <c r="UTK2" s="217"/>
      <c r="UTL2" s="217"/>
      <c r="UTM2" s="217"/>
      <c r="UTN2" s="217"/>
      <c r="UTO2" s="217"/>
      <c r="UTP2" s="217"/>
      <c r="UTQ2" s="217"/>
      <c r="UTR2" s="217"/>
      <c r="UTS2" s="217"/>
      <c r="UTT2" s="217"/>
      <c r="UTU2" s="217"/>
      <c r="UTV2" s="217"/>
      <c r="UTW2" s="217"/>
      <c r="UTX2" s="217"/>
      <c r="UTY2" s="217"/>
      <c r="UTZ2" s="217"/>
      <c r="UUA2" s="217"/>
      <c r="UUB2" s="217"/>
      <c r="UUC2" s="217"/>
      <c r="UUD2" s="217"/>
      <c r="UUE2" s="217"/>
      <c r="UUF2" s="217"/>
      <c r="UUG2" s="217"/>
      <c r="UUH2" s="217"/>
      <c r="UUI2" s="217"/>
      <c r="UUJ2" s="217"/>
      <c r="UUK2" s="217"/>
      <c r="UUL2" s="217"/>
      <c r="UUM2" s="217"/>
      <c r="UUN2" s="217"/>
      <c r="UUO2" s="217"/>
      <c r="UUP2" s="217"/>
      <c r="UUQ2" s="217"/>
      <c r="UUR2" s="217"/>
      <c r="UUS2" s="217"/>
      <c r="UUT2" s="217"/>
      <c r="UUU2" s="217"/>
      <c r="UUV2" s="217"/>
      <c r="UUW2" s="217"/>
      <c r="UUX2" s="217"/>
      <c r="UUY2" s="217"/>
      <c r="UUZ2" s="217"/>
      <c r="UVA2" s="217"/>
      <c r="UVB2" s="217"/>
      <c r="UVC2" s="217"/>
      <c r="UVD2" s="217"/>
      <c r="UVE2" s="217"/>
      <c r="UVF2" s="217"/>
      <c r="UVG2" s="217"/>
      <c r="UVH2" s="217"/>
      <c r="UVI2" s="217"/>
      <c r="UVJ2" s="217"/>
      <c r="UVK2" s="217"/>
      <c r="UVL2" s="217"/>
      <c r="UVM2" s="217"/>
      <c r="UVN2" s="217"/>
      <c r="UVO2" s="217"/>
      <c r="UVP2" s="217"/>
      <c r="UVQ2" s="217"/>
      <c r="UVR2" s="217"/>
      <c r="UVS2" s="217"/>
      <c r="UVT2" s="217"/>
      <c r="UVU2" s="217"/>
      <c r="UVV2" s="217"/>
      <c r="UVW2" s="217"/>
      <c r="UVX2" s="217"/>
      <c r="UVY2" s="217"/>
      <c r="UVZ2" s="217"/>
      <c r="UWA2" s="217"/>
      <c r="UWB2" s="217"/>
      <c r="UWC2" s="217"/>
      <c r="UWD2" s="217"/>
      <c r="UWE2" s="217"/>
      <c r="UWF2" s="217"/>
      <c r="UWG2" s="217"/>
      <c r="UWH2" s="217"/>
      <c r="UWI2" s="217"/>
      <c r="UWJ2" s="217"/>
      <c r="UWK2" s="217"/>
      <c r="UWL2" s="217"/>
      <c r="UWM2" s="217"/>
      <c r="UWN2" s="217"/>
      <c r="UWO2" s="217"/>
      <c r="UWP2" s="217"/>
      <c r="UWQ2" s="217"/>
      <c r="UWR2" s="217"/>
      <c r="UWS2" s="217"/>
      <c r="UWT2" s="217"/>
      <c r="UWU2" s="217"/>
      <c r="UWV2" s="217"/>
      <c r="UWW2" s="217"/>
      <c r="UWX2" s="217"/>
      <c r="UWY2" s="217"/>
      <c r="UWZ2" s="217"/>
      <c r="UXA2" s="217"/>
      <c r="UXB2" s="217"/>
      <c r="UXC2" s="217"/>
      <c r="UXD2" s="217"/>
      <c r="UXE2" s="217"/>
      <c r="UXF2" s="217"/>
      <c r="UXG2" s="217"/>
      <c r="UXH2" s="217"/>
      <c r="UXI2" s="217"/>
      <c r="UXJ2" s="217"/>
      <c r="UXK2" s="217"/>
      <c r="UXL2" s="217"/>
      <c r="UXM2" s="217"/>
      <c r="UXN2" s="217"/>
      <c r="UXO2" s="217"/>
      <c r="UXP2" s="217"/>
      <c r="UXQ2" s="217"/>
      <c r="UXR2" s="217"/>
      <c r="UXS2" s="217"/>
      <c r="UXT2" s="217"/>
      <c r="UXU2" s="217"/>
      <c r="UXV2" s="217"/>
      <c r="UXW2" s="217"/>
      <c r="UXX2" s="217"/>
      <c r="UXY2" s="217"/>
      <c r="UXZ2" s="217"/>
      <c r="UYA2" s="217"/>
      <c r="UYB2" s="217"/>
      <c r="UYC2" s="217"/>
      <c r="UYD2" s="217"/>
      <c r="UYE2" s="217"/>
      <c r="UYF2" s="217"/>
      <c r="UYG2" s="217"/>
      <c r="UYH2" s="217"/>
      <c r="UYI2" s="217"/>
      <c r="UYJ2" s="217"/>
      <c r="UYK2" s="217"/>
      <c r="UYL2" s="217"/>
      <c r="UYM2" s="217"/>
      <c r="UYN2" s="217"/>
      <c r="UYO2" s="217"/>
      <c r="UYP2" s="217"/>
      <c r="UYQ2" s="217"/>
      <c r="UYR2" s="217"/>
      <c r="UYS2" s="217"/>
      <c r="UYT2" s="217"/>
      <c r="UYU2" s="217"/>
      <c r="UYV2" s="217"/>
      <c r="UYW2" s="217"/>
      <c r="UYX2" s="217"/>
      <c r="UYY2" s="217"/>
      <c r="UYZ2" s="217"/>
      <c r="UZA2" s="217"/>
      <c r="UZB2" s="217"/>
      <c r="UZC2" s="217"/>
      <c r="UZD2" s="217"/>
      <c r="UZE2" s="217"/>
      <c r="UZF2" s="217"/>
      <c r="UZG2" s="217"/>
      <c r="UZH2" s="217"/>
      <c r="UZI2" s="217"/>
      <c r="UZJ2" s="217"/>
      <c r="UZK2" s="217"/>
      <c r="UZL2" s="217"/>
      <c r="UZM2" s="217"/>
      <c r="UZN2" s="217"/>
      <c r="UZO2" s="217"/>
      <c r="UZP2" s="217"/>
      <c r="UZQ2" s="217"/>
      <c r="UZR2" s="217"/>
      <c r="UZS2" s="217"/>
      <c r="UZT2" s="217"/>
      <c r="UZU2" s="217"/>
      <c r="UZV2" s="217"/>
      <c r="UZW2" s="217"/>
      <c r="UZX2" s="217"/>
      <c r="UZY2" s="217"/>
      <c r="UZZ2" s="217"/>
      <c r="VAA2" s="217"/>
      <c r="VAB2" s="217"/>
      <c r="VAC2" s="217"/>
      <c r="VAD2" s="217"/>
      <c r="VAE2" s="217"/>
      <c r="VAF2" s="217"/>
      <c r="VAG2" s="217"/>
      <c r="VAH2" s="217"/>
      <c r="VAI2" s="217"/>
      <c r="VAJ2" s="217"/>
      <c r="VAK2" s="217"/>
      <c r="VAL2" s="217"/>
      <c r="VAM2" s="217"/>
      <c r="VAN2" s="217"/>
      <c r="VAO2" s="217"/>
      <c r="VAP2" s="217"/>
      <c r="VAQ2" s="217"/>
      <c r="VAR2" s="217"/>
      <c r="VAS2" s="217"/>
      <c r="VAT2" s="217"/>
      <c r="VAU2" s="217"/>
      <c r="VAV2" s="217"/>
      <c r="VAW2" s="217"/>
      <c r="VAX2" s="217"/>
      <c r="VAY2" s="217"/>
      <c r="VAZ2" s="217"/>
      <c r="VBA2" s="217"/>
      <c r="VBB2" s="217"/>
      <c r="VBC2" s="217"/>
      <c r="VBD2" s="217"/>
      <c r="VBE2" s="217"/>
      <c r="VBF2" s="217"/>
      <c r="VBG2" s="217"/>
      <c r="VBH2" s="217"/>
      <c r="VBI2" s="217"/>
      <c r="VBJ2" s="217"/>
      <c r="VBK2" s="217"/>
      <c r="VBL2" s="217"/>
      <c r="VBM2" s="217"/>
      <c r="VBN2" s="217"/>
      <c r="VBO2" s="217"/>
      <c r="VBP2" s="217"/>
      <c r="VBQ2" s="217"/>
      <c r="VBR2" s="217"/>
      <c r="VBS2" s="217"/>
      <c r="VBT2" s="217"/>
      <c r="VBU2" s="217"/>
      <c r="VBV2" s="217"/>
      <c r="VBW2" s="217"/>
      <c r="VBX2" s="217"/>
      <c r="VBY2" s="217"/>
      <c r="VBZ2" s="217"/>
      <c r="VCA2" s="217"/>
      <c r="VCB2" s="217"/>
      <c r="VCC2" s="217"/>
      <c r="VCD2" s="217"/>
      <c r="VCE2" s="217"/>
      <c r="VCF2" s="217"/>
      <c r="VCG2" s="217"/>
      <c r="VCH2" s="217"/>
      <c r="VCI2" s="217"/>
      <c r="VCJ2" s="217"/>
      <c r="VCK2" s="217"/>
      <c r="VCL2" s="217"/>
      <c r="VCM2" s="217"/>
      <c r="VCN2" s="217"/>
      <c r="VCO2" s="217"/>
      <c r="VCP2" s="217"/>
      <c r="VCQ2" s="217"/>
      <c r="VCR2" s="217"/>
      <c r="VCS2" s="217"/>
      <c r="VCT2" s="217"/>
      <c r="VCU2" s="217"/>
      <c r="VCV2" s="217"/>
      <c r="VCW2" s="217"/>
      <c r="VCX2" s="217"/>
      <c r="VCY2" s="217"/>
      <c r="VCZ2" s="217"/>
      <c r="VDA2" s="217"/>
      <c r="VDB2" s="217"/>
      <c r="VDC2" s="217"/>
      <c r="VDD2" s="217"/>
      <c r="VDE2" s="217"/>
      <c r="VDF2" s="217"/>
      <c r="VDG2" s="217"/>
      <c r="VDH2" s="217"/>
      <c r="VDI2" s="217"/>
      <c r="VDJ2" s="217"/>
      <c r="VDK2" s="217"/>
      <c r="VDL2" s="217"/>
      <c r="VDM2" s="217"/>
      <c r="VDN2" s="217"/>
      <c r="VDO2" s="217"/>
      <c r="VDP2" s="217"/>
      <c r="VDQ2" s="217"/>
      <c r="VDR2" s="217"/>
      <c r="VDS2" s="217"/>
      <c r="VDT2" s="217"/>
      <c r="VDU2" s="217"/>
      <c r="VDV2" s="217"/>
      <c r="VDW2" s="217"/>
      <c r="VDX2" s="217"/>
      <c r="VDY2" s="217"/>
      <c r="VDZ2" s="217"/>
      <c r="VEA2" s="217"/>
      <c r="VEB2" s="217"/>
      <c r="VEC2" s="217"/>
      <c r="VED2" s="217"/>
      <c r="VEE2" s="217"/>
      <c r="VEF2" s="217"/>
      <c r="VEG2" s="217"/>
      <c r="VEH2" s="217"/>
      <c r="VEI2" s="217"/>
      <c r="VEJ2" s="217"/>
      <c r="VEK2" s="217"/>
      <c r="VEL2" s="217"/>
      <c r="VEM2" s="217"/>
      <c r="VEN2" s="217"/>
      <c r="VEO2" s="217"/>
      <c r="VEP2" s="217"/>
      <c r="VEQ2" s="217"/>
      <c r="VER2" s="217"/>
      <c r="VES2" s="217"/>
      <c r="VET2" s="217"/>
      <c r="VEU2" s="217"/>
      <c r="VEV2" s="217"/>
      <c r="VEW2" s="217"/>
      <c r="VEX2" s="217"/>
      <c r="VEY2" s="217"/>
      <c r="VEZ2" s="217"/>
      <c r="VFA2" s="217"/>
      <c r="VFB2" s="217"/>
      <c r="VFC2" s="217"/>
      <c r="VFD2" s="217"/>
      <c r="VFE2" s="217"/>
      <c r="VFF2" s="217"/>
      <c r="VFG2" s="217"/>
      <c r="VFH2" s="217"/>
      <c r="VFI2" s="217"/>
      <c r="VFJ2" s="217"/>
      <c r="VFK2" s="217"/>
      <c r="VFL2" s="217"/>
      <c r="VFM2" s="217"/>
      <c r="VFN2" s="217"/>
      <c r="VFO2" s="217"/>
      <c r="VFP2" s="217"/>
      <c r="VFQ2" s="217"/>
      <c r="VFR2" s="217"/>
      <c r="VFS2" s="217"/>
      <c r="VFT2" s="217"/>
      <c r="VFU2" s="217"/>
      <c r="VFV2" s="217"/>
      <c r="VFW2" s="217"/>
      <c r="VFX2" s="217"/>
      <c r="VFY2" s="217"/>
      <c r="VFZ2" s="217"/>
      <c r="VGA2" s="217"/>
      <c r="VGB2" s="217"/>
      <c r="VGC2" s="217"/>
      <c r="VGD2" s="217"/>
      <c r="VGE2" s="217"/>
      <c r="VGF2" s="217"/>
      <c r="VGG2" s="217"/>
      <c r="VGH2" s="217"/>
      <c r="VGI2" s="217"/>
      <c r="VGJ2" s="217"/>
      <c r="VGK2" s="217"/>
      <c r="VGL2" s="217"/>
      <c r="VGM2" s="217"/>
      <c r="VGN2" s="217"/>
      <c r="VGO2" s="217"/>
      <c r="VGP2" s="217"/>
      <c r="VGQ2" s="217"/>
      <c r="VGR2" s="217"/>
      <c r="VGS2" s="217"/>
      <c r="VGT2" s="217"/>
      <c r="VGU2" s="217"/>
      <c r="VGV2" s="217"/>
      <c r="VGW2" s="217"/>
      <c r="VGX2" s="217"/>
      <c r="VGY2" s="217"/>
      <c r="VGZ2" s="217"/>
      <c r="VHA2" s="217"/>
      <c r="VHB2" s="217"/>
      <c r="VHC2" s="217"/>
      <c r="VHD2" s="217"/>
      <c r="VHE2" s="217"/>
      <c r="VHF2" s="217"/>
      <c r="VHG2" s="217"/>
      <c r="VHH2" s="217"/>
      <c r="VHI2" s="217"/>
      <c r="VHJ2" s="217"/>
      <c r="VHK2" s="217"/>
      <c r="VHL2" s="217"/>
      <c r="VHM2" s="217"/>
      <c r="VHN2" s="217"/>
      <c r="VHO2" s="217"/>
      <c r="VHP2" s="217"/>
      <c r="VHQ2" s="217"/>
      <c r="VHR2" s="217"/>
      <c r="VHS2" s="217"/>
      <c r="VHT2" s="217"/>
      <c r="VHU2" s="217"/>
      <c r="VHV2" s="217"/>
      <c r="VHW2" s="217"/>
      <c r="VHX2" s="217"/>
      <c r="VHY2" s="217"/>
      <c r="VHZ2" s="217"/>
      <c r="VIA2" s="217"/>
      <c r="VIB2" s="217"/>
      <c r="VIC2" s="217"/>
      <c r="VID2" s="217"/>
      <c r="VIE2" s="217"/>
      <c r="VIF2" s="217"/>
      <c r="VIG2" s="217"/>
      <c r="VIH2" s="217"/>
      <c r="VII2" s="217"/>
      <c r="VIJ2" s="217"/>
      <c r="VIK2" s="217"/>
      <c r="VIL2" s="217"/>
      <c r="VIM2" s="217"/>
      <c r="VIN2" s="217"/>
      <c r="VIO2" s="217"/>
      <c r="VIP2" s="217"/>
      <c r="VIQ2" s="217"/>
      <c r="VIR2" s="217"/>
      <c r="VIS2" s="217"/>
      <c r="VIT2" s="217"/>
      <c r="VIU2" s="217"/>
      <c r="VIV2" s="217"/>
      <c r="VIW2" s="217"/>
      <c r="VIX2" s="217"/>
      <c r="VIY2" s="217"/>
      <c r="VIZ2" s="217"/>
      <c r="VJA2" s="217"/>
      <c r="VJB2" s="217"/>
      <c r="VJC2" s="217"/>
      <c r="VJD2" s="217"/>
      <c r="VJE2" s="217"/>
      <c r="VJF2" s="217"/>
      <c r="VJG2" s="217"/>
      <c r="VJH2" s="217"/>
      <c r="VJI2" s="217"/>
      <c r="VJJ2" s="217"/>
      <c r="VJK2" s="217"/>
      <c r="VJL2" s="217"/>
      <c r="VJM2" s="217"/>
      <c r="VJN2" s="217"/>
      <c r="VJO2" s="217"/>
      <c r="VJP2" s="217"/>
      <c r="VJQ2" s="217"/>
      <c r="VJR2" s="217"/>
      <c r="VJS2" s="217"/>
      <c r="VJT2" s="217"/>
      <c r="VJU2" s="217"/>
      <c r="VJV2" s="217"/>
      <c r="VJW2" s="217"/>
      <c r="VJX2" s="217"/>
      <c r="VJY2" s="217"/>
      <c r="VJZ2" s="217"/>
      <c r="VKA2" s="217"/>
      <c r="VKB2" s="217"/>
      <c r="VKC2" s="217"/>
      <c r="VKD2" s="217"/>
      <c r="VKE2" s="217"/>
      <c r="VKF2" s="217"/>
      <c r="VKG2" s="217"/>
      <c r="VKH2" s="217"/>
      <c r="VKI2" s="217"/>
      <c r="VKJ2" s="217"/>
      <c r="VKK2" s="217"/>
      <c r="VKL2" s="217"/>
      <c r="VKM2" s="217"/>
      <c r="VKN2" s="217"/>
      <c r="VKO2" s="217"/>
      <c r="VKP2" s="217"/>
      <c r="VKQ2" s="217"/>
      <c r="VKR2" s="217"/>
      <c r="VKS2" s="217"/>
      <c r="VKT2" s="217"/>
      <c r="VKU2" s="217"/>
      <c r="VKV2" s="217"/>
      <c r="VKW2" s="217"/>
      <c r="VKX2" s="217"/>
      <c r="VKY2" s="217"/>
      <c r="VKZ2" s="217"/>
      <c r="VLA2" s="217"/>
      <c r="VLB2" s="217"/>
      <c r="VLC2" s="217"/>
      <c r="VLD2" s="217"/>
      <c r="VLE2" s="217"/>
      <c r="VLF2" s="217"/>
      <c r="VLG2" s="217"/>
      <c r="VLH2" s="217"/>
      <c r="VLI2" s="217"/>
      <c r="VLJ2" s="217"/>
      <c r="VLK2" s="217"/>
      <c r="VLL2" s="217"/>
      <c r="VLM2" s="217"/>
      <c r="VLN2" s="217"/>
      <c r="VLO2" s="217"/>
      <c r="VLP2" s="217"/>
      <c r="VLQ2" s="217"/>
      <c r="VLR2" s="217"/>
      <c r="VLS2" s="217"/>
      <c r="VLT2" s="217"/>
      <c r="VLU2" s="217"/>
      <c r="VLV2" s="217"/>
      <c r="VLW2" s="217"/>
      <c r="VLX2" s="217"/>
      <c r="VLY2" s="217"/>
      <c r="VLZ2" s="217"/>
      <c r="VMA2" s="217"/>
      <c r="VMB2" s="217"/>
      <c r="VMC2" s="217"/>
      <c r="VMD2" s="217"/>
      <c r="VME2" s="217"/>
      <c r="VMF2" s="217"/>
      <c r="VMG2" s="217"/>
      <c r="VMH2" s="217"/>
      <c r="VMI2" s="217"/>
      <c r="VMJ2" s="217"/>
      <c r="VMK2" s="217"/>
      <c r="VML2" s="217"/>
      <c r="VMM2" s="217"/>
      <c r="VMN2" s="217"/>
      <c r="VMO2" s="217"/>
      <c r="VMP2" s="217"/>
      <c r="VMQ2" s="217"/>
      <c r="VMR2" s="217"/>
      <c r="VMS2" s="217"/>
      <c r="VMT2" s="217"/>
      <c r="VMU2" s="217"/>
      <c r="VMV2" s="217"/>
      <c r="VMW2" s="217"/>
      <c r="VMX2" s="217"/>
      <c r="VMY2" s="217"/>
      <c r="VMZ2" s="217"/>
      <c r="VNA2" s="217"/>
      <c r="VNB2" s="217"/>
      <c r="VNC2" s="217"/>
      <c r="VND2" s="217"/>
      <c r="VNE2" s="217"/>
      <c r="VNF2" s="217"/>
      <c r="VNG2" s="217"/>
      <c r="VNH2" s="217"/>
      <c r="VNI2" s="217"/>
      <c r="VNJ2" s="217"/>
      <c r="VNK2" s="217"/>
      <c r="VNL2" s="217"/>
      <c r="VNM2" s="217"/>
      <c r="VNN2" s="217"/>
      <c r="VNO2" s="217"/>
      <c r="VNP2" s="217"/>
      <c r="VNQ2" s="217"/>
      <c r="VNR2" s="217"/>
      <c r="VNS2" s="217"/>
      <c r="VNT2" s="217"/>
      <c r="VNU2" s="217"/>
      <c r="VNV2" s="217"/>
      <c r="VNW2" s="217"/>
      <c r="VNX2" s="217"/>
      <c r="VNY2" s="217"/>
      <c r="VNZ2" s="217"/>
      <c r="VOA2" s="217"/>
      <c r="VOB2" s="217"/>
      <c r="VOC2" s="217"/>
      <c r="VOD2" s="217"/>
      <c r="VOE2" s="217"/>
      <c r="VOF2" s="217"/>
      <c r="VOG2" s="217"/>
      <c r="VOH2" s="217"/>
      <c r="VOI2" s="217"/>
      <c r="VOJ2" s="217"/>
      <c r="VOK2" s="217"/>
      <c r="VOL2" s="217"/>
      <c r="VOM2" s="217"/>
      <c r="VON2" s="217"/>
      <c r="VOO2" s="217"/>
      <c r="VOP2" s="217"/>
      <c r="VOQ2" s="217"/>
      <c r="VOR2" s="217"/>
      <c r="VOS2" s="217"/>
      <c r="VOT2" s="217"/>
      <c r="VOU2" s="217"/>
      <c r="VOV2" s="217"/>
      <c r="VOW2" s="217"/>
      <c r="VOX2" s="217"/>
      <c r="VOY2" s="217"/>
      <c r="VOZ2" s="217"/>
      <c r="VPA2" s="217"/>
      <c r="VPB2" s="217"/>
      <c r="VPC2" s="217"/>
      <c r="VPD2" s="217"/>
      <c r="VPE2" s="217"/>
      <c r="VPF2" s="217"/>
      <c r="VPG2" s="217"/>
      <c r="VPH2" s="217"/>
      <c r="VPI2" s="217"/>
      <c r="VPJ2" s="217"/>
      <c r="VPK2" s="217"/>
      <c r="VPL2" s="217"/>
      <c r="VPM2" s="217"/>
      <c r="VPN2" s="217"/>
      <c r="VPO2" s="217"/>
      <c r="VPP2" s="217"/>
      <c r="VPQ2" s="217"/>
      <c r="VPR2" s="217"/>
      <c r="VPS2" s="217"/>
      <c r="VPT2" s="217"/>
      <c r="VPU2" s="217"/>
      <c r="VPV2" s="217"/>
      <c r="VPW2" s="217"/>
      <c r="VPX2" s="217"/>
      <c r="VPY2" s="217"/>
      <c r="VPZ2" s="217"/>
      <c r="VQA2" s="217"/>
      <c r="VQB2" s="217"/>
      <c r="VQC2" s="217"/>
      <c r="VQD2" s="217"/>
      <c r="VQE2" s="217"/>
      <c r="VQF2" s="217"/>
      <c r="VQG2" s="217"/>
      <c r="VQH2" s="217"/>
      <c r="VQI2" s="217"/>
      <c r="VQJ2" s="217"/>
      <c r="VQK2" s="217"/>
      <c r="VQL2" s="217"/>
      <c r="VQM2" s="217"/>
      <c r="VQN2" s="217"/>
      <c r="VQO2" s="217"/>
      <c r="VQP2" s="217"/>
      <c r="VQQ2" s="217"/>
      <c r="VQR2" s="217"/>
      <c r="VQS2" s="217"/>
      <c r="VQT2" s="217"/>
      <c r="VQU2" s="217"/>
      <c r="VQV2" s="217"/>
      <c r="VQW2" s="217"/>
      <c r="VQX2" s="217"/>
      <c r="VQY2" s="217"/>
      <c r="VQZ2" s="217"/>
      <c r="VRA2" s="217"/>
      <c r="VRB2" s="217"/>
      <c r="VRC2" s="217"/>
      <c r="VRD2" s="217"/>
      <c r="VRE2" s="217"/>
      <c r="VRF2" s="217"/>
      <c r="VRG2" s="217"/>
      <c r="VRH2" s="217"/>
      <c r="VRI2" s="217"/>
      <c r="VRJ2" s="217"/>
      <c r="VRK2" s="217"/>
      <c r="VRL2" s="217"/>
      <c r="VRM2" s="217"/>
      <c r="VRN2" s="217"/>
      <c r="VRO2" s="217"/>
      <c r="VRP2" s="217"/>
      <c r="VRQ2" s="217"/>
      <c r="VRR2" s="217"/>
      <c r="VRS2" s="217"/>
      <c r="VRT2" s="217"/>
      <c r="VRU2" s="217"/>
      <c r="VRV2" s="217"/>
      <c r="VRW2" s="217"/>
      <c r="VRX2" s="217"/>
      <c r="VRY2" s="217"/>
      <c r="VRZ2" s="217"/>
      <c r="VSA2" s="217"/>
      <c r="VSB2" s="217"/>
      <c r="VSC2" s="217"/>
      <c r="VSD2" s="217"/>
      <c r="VSE2" s="217"/>
      <c r="VSF2" s="217"/>
      <c r="VSG2" s="217"/>
      <c r="VSH2" s="217"/>
      <c r="VSI2" s="217"/>
      <c r="VSJ2" s="217"/>
      <c r="VSK2" s="217"/>
      <c r="VSL2" s="217"/>
      <c r="VSM2" s="217"/>
      <c r="VSN2" s="217"/>
      <c r="VSO2" s="217"/>
      <c r="VSP2" s="217"/>
      <c r="VSQ2" s="217"/>
      <c r="VSR2" s="217"/>
      <c r="VSS2" s="217"/>
      <c r="VST2" s="217"/>
      <c r="VSU2" s="217"/>
      <c r="VSV2" s="217"/>
      <c r="VSW2" s="217"/>
      <c r="VSX2" s="217"/>
      <c r="VSY2" s="217"/>
      <c r="VSZ2" s="217"/>
      <c r="VTA2" s="217"/>
      <c r="VTB2" s="217"/>
      <c r="VTC2" s="217"/>
      <c r="VTD2" s="217"/>
      <c r="VTE2" s="217"/>
      <c r="VTF2" s="217"/>
      <c r="VTG2" s="217"/>
      <c r="VTH2" s="217"/>
      <c r="VTI2" s="217"/>
      <c r="VTJ2" s="217"/>
      <c r="VTK2" s="217"/>
      <c r="VTL2" s="217"/>
      <c r="VTM2" s="217"/>
      <c r="VTN2" s="217"/>
      <c r="VTO2" s="217"/>
      <c r="VTP2" s="217"/>
      <c r="VTQ2" s="217"/>
      <c r="VTR2" s="217"/>
      <c r="VTS2" s="217"/>
      <c r="VTT2" s="217"/>
      <c r="VTU2" s="217"/>
      <c r="VTV2" s="217"/>
      <c r="VTW2" s="217"/>
      <c r="VTX2" s="217"/>
      <c r="VTY2" s="217"/>
      <c r="VTZ2" s="217"/>
      <c r="VUA2" s="217"/>
      <c r="VUB2" s="217"/>
      <c r="VUC2" s="217"/>
      <c r="VUD2" s="217"/>
      <c r="VUE2" s="217"/>
      <c r="VUF2" s="217"/>
      <c r="VUG2" s="217"/>
      <c r="VUH2" s="217"/>
      <c r="VUI2" s="217"/>
      <c r="VUJ2" s="217"/>
      <c r="VUK2" s="217"/>
      <c r="VUL2" s="217"/>
      <c r="VUM2" s="217"/>
      <c r="VUN2" s="217"/>
      <c r="VUO2" s="217"/>
      <c r="VUP2" s="217"/>
      <c r="VUQ2" s="217"/>
      <c r="VUR2" s="217"/>
      <c r="VUS2" s="217"/>
      <c r="VUT2" s="217"/>
      <c r="VUU2" s="217"/>
      <c r="VUV2" s="217"/>
      <c r="VUW2" s="217"/>
      <c r="VUX2" s="217"/>
      <c r="VUY2" s="217"/>
      <c r="VUZ2" s="217"/>
      <c r="VVA2" s="217"/>
      <c r="VVB2" s="217"/>
      <c r="VVC2" s="217"/>
      <c r="VVD2" s="217"/>
      <c r="VVE2" s="217"/>
      <c r="VVF2" s="217"/>
      <c r="VVG2" s="217"/>
      <c r="VVH2" s="217"/>
      <c r="VVI2" s="217"/>
      <c r="VVJ2" s="217"/>
      <c r="VVK2" s="217"/>
      <c r="VVL2" s="217"/>
      <c r="VVM2" s="217"/>
      <c r="VVN2" s="217"/>
      <c r="VVO2" s="217"/>
      <c r="VVP2" s="217"/>
      <c r="VVQ2" s="217"/>
      <c r="VVR2" s="217"/>
      <c r="VVS2" s="217"/>
      <c r="VVT2" s="217"/>
      <c r="VVU2" s="217"/>
      <c r="VVV2" s="217"/>
      <c r="VVW2" s="217"/>
      <c r="VVX2" s="217"/>
      <c r="VVY2" s="217"/>
      <c r="VVZ2" s="217"/>
      <c r="VWA2" s="217"/>
      <c r="VWB2" s="217"/>
      <c r="VWC2" s="217"/>
      <c r="VWD2" s="217"/>
      <c r="VWE2" s="217"/>
      <c r="VWF2" s="217"/>
      <c r="VWG2" s="217"/>
      <c r="VWH2" s="217"/>
      <c r="VWI2" s="217"/>
      <c r="VWJ2" s="217"/>
      <c r="VWK2" s="217"/>
      <c r="VWL2" s="217"/>
      <c r="VWM2" s="217"/>
      <c r="VWN2" s="217"/>
      <c r="VWO2" s="217"/>
      <c r="VWP2" s="217"/>
      <c r="VWQ2" s="217"/>
      <c r="VWR2" s="217"/>
      <c r="VWS2" s="217"/>
      <c r="VWT2" s="217"/>
      <c r="VWU2" s="217"/>
      <c r="VWV2" s="217"/>
      <c r="VWW2" s="217"/>
      <c r="VWX2" s="217"/>
      <c r="VWY2" s="217"/>
      <c r="VWZ2" s="217"/>
      <c r="VXA2" s="217"/>
      <c r="VXB2" s="217"/>
      <c r="VXC2" s="217"/>
      <c r="VXD2" s="217"/>
      <c r="VXE2" s="217"/>
      <c r="VXF2" s="217"/>
      <c r="VXG2" s="217"/>
      <c r="VXH2" s="217"/>
      <c r="VXI2" s="217"/>
      <c r="VXJ2" s="217"/>
      <c r="VXK2" s="217"/>
      <c r="VXL2" s="217"/>
      <c r="VXM2" s="217"/>
      <c r="VXN2" s="217"/>
      <c r="VXO2" s="217"/>
      <c r="VXP2" s="217"/>
      <c r="VXQ2" s="217"/>
      <c r="VXR2" s="217"/>
      <c r="VXS2" s="217"/>
      <c r="VXT2" s="217"/>
      <c r="VXU2" s="217"/>
      <c r="VXV2" s="217"/>
      <c r="VXW2" s="217"/>
      <c r="VXX2" s="217"/>
      <c r="VXY2" s="217"/>
      <c r="VXZ2" s="217"/>
      <c r="VYA2" s="217"/>
      <c r="VYB2" s="217"/>
      <c r="VYC2" s="217"/>
      <c r="VYD2" s="217"/>
      <c r="VYE2" s="217"/>
      <c r="VYF2" s="217"/>
      <c r="VYG2" s="217"/>
      <c r="VYH2" s="217"/>
      <c r="VYI2" s="217"/>
      <c r="VYJ2" s="217"/>
      <c r="VYK2" s="217"/>
      <c r="VYL2" s="217"/>
      <c r="VYM2" s="217"/>
      <c r="VYN2" s="217"/>
      <c r="VYO2" s="217"/>
      <c r="VYP2" s="217"/>
      <c r="VYQ2" s="217"/>
      <c r="VYR2" s="217"/>
      <c r="VYS2" s="217"/>
      <c r="VYT2" s="217"/>
      <c r="VYU2" s="217"/>
      <c r="VYV2" s="217"/>
      <c r="VYW2" s="217"/>
      <c r="VYX2" s="217"/>
      <c r="VYY2" s="217"/>
      <c r="VYZ2" s="217"/>
      <c r="VZA2" s="217"/>
      <c r="VZB2" s="217"/>
      <c r="VZC2" s="217"/>
      <c r="VZD2" s="217"/>
      <c r="VZE2" s="217"/>
      <c r="VZF2" s="217"/>
      <c r="VZG2" s="217"/>
      <c r="VZH2" s="217"/>
      <c r="VZI2" s="217"/>
      <c r="VZJ2" s="217"/>
      <c r="VZK2" s="217"/>
      <c r="VZL2" s="217"/>
      <c r="VZM2" s="217"/>
      <c r="VZN2" s="217"/>
      <c r="VZO2" s="217"/>
      <c r="VZP2" s="217"/>
      <c r="VZQ2" s="217"/>
      <c r="VZR2" s="217"/>
      <c r="VZS2" s="217"/>
      <c r="VZT2" s="217"/>
      <c r="VZU2" s="217"/>
      <c r="VZV2" s="217"/>
      <c r="VZW2" s="217"/>
      <c r="VZX2" s="217"/>
      <c r="VZY2" s="217"/>
      <c r="VZZ2" s="217"/>
      <c r="WAA2" s="217"/>
      <c r="WAB2" s="217"/>
      <c r="WAC2" s="217"/>
      <c r="WAD2" s="217"/>
      <c r="WAE2" s="217"/>
      <c r="WAF2" s="217"/>
      <c r="WAG2" s="217"/>
      <c r="WAH2" s="217"/>
      <c r="WAI2" s="217"/>
      <c r="WAJ2" s="217"/>
      <c r="WAK2" s="217"/>
      <c r="WAL2" s="217"/>
      <c r="WAM2" s="217"/>
      <c r="WAN2" s="217"/>
      <c r="WAO2" s="217"/>
      <c r="WAP2" s="217"/>
      <c r="WAQ2" s="217"/>
      <c r="WAR2" s="217"/>
      <c r="WAS2" s="217"/>
      <c r="WAT2" s="217"/>
      <c r="WAU2" s="217"/>
      <c r="WAV2" s="217"/>
      <c r="WAW2" s="217"/>
      <c r="WAX2" s="217"/>
      <c r="WAY2" s="217"/>
      <c r="WAZ2" s="217"/>
      <c r="WBA2" s="217"/>
      <c r="WBB2" s="217"/>
      <c r="WBC2" s="217"/>
      <c r="WBD2" s="217"/>
      <c r="WBE2" s="217"/>
      <c r="WBF2" s="217"/>
      <c r="WBG2" s="217"/>
      <c r="WBH2" s="217"/>
      <c r="WBI2" s="217"/>
      <c r="WBJ2" s="217"/>
      <c r="WBK2" s="217"/>
      <c r="WBL2" s="217"/>
      <c r="WBM2" s="217"/>
      <c r="WBN2" s="217"/>
      <c r="WBO2" s="217"/>
      <c r="WBP2" s="217"/>
      <c r="WBQ2" s="217"/>
      <c r="WBR2" s="217"/>
      <c r="WBS2" s="217"/>
      <c r="WBT2" s="217"/>
      <c r="WBU2" s="217"/>
      <c r="WBV2" s="217"/>
      <c r="WBW2" s="217"/>
      <c r="WBX2" s="217"/>
      <c r="WBY2" s="217"/>
      <c r="WBZ2" s="217"/>
      <c r="WCA2" s="217"/>
      <c r="WCB2" s="217"/>
      <c r="WCC2" s="217"/>
      <c r="WCD2" s="217"/>
      <c r="WCE2" s="217"/>
      <c r="WCF2" s="217"/>
      <c r="WCG2" s="217"/>
      <c r="WCH2" s="217"/>
      <c r="WCI2" s="217"/>
      <c r="WCJ2" s="217"/>
      <c r="WCK2" s="217"/>
      <c r="WCL2" s="217"/>
      <c r="WCM2" s="217"/>
      <c r="WCN2" s="217"/>
      <c r="WCO2" s="217"/>
      <c r="WCP2" s="217"/>
      <c r="WCQ2" s="217"/>
      <c r="WCR2" s="217"/>
      <c r="WCS2" s="217"/>
      <c r="WCT2" s="217"/>
      <c r="WCU2" s="217"/>
      <c r="WCV2" s="217"/>
      <c r="WCW2" s="217"/>
      <c r="WCX2" s="217"/>
      <c r="WCY2" s="217"/>
      <c r="WCZ2" s="217"/>
      <c r="WDA2" s="217"/>
      <c r="WDB2" s="217"/>
      <c r="WDC2" s="217"/>
      <c r="WDD2" s="217"/>
      <c r="WDE2" s="217"/>
      <c r="WDF2" s="217"/>
      <c r="WDG2" s="217"/>
      <c r="WDH2" s="217"/>
      <c r="WDI2" s="217"/>
      <c r="WDJ2" s="217"/>
      <c r="WDK2" s="217"/>
      <c r="WDL2" s="217"/>
      <c r="WDM2" s="217"/>
      <c r="WDN2" s="217"/>
      <c r="WDO2" s="217"/>
      <c r="WDP2" s="217"/>
      <c r="WDQ2" s="217"/>
      <c r="WDR2" s="217"/>
      <c r="WDS2" s="217"/>
      <c r="WDT2" s="217"/>
      <c r="WDU2" s="217"/>
      <c r="WDV2" s="217"/>
      <c r="WDW2" s="217"/>
      <c r="WDX2" s="217"/>
      <c r="WDY2" s="217"/>
      <c r="WDZ2" s="217"/>
      <c r="WEA2" s="217"/>
      <c r="WEB2" s="217"/>
      <c r="WEC2" s="217"/>
      <c r="WED2" s="217"/>
      <c r="WEE2" s="217"/>
      <c r="WEF2" s="217"/>
      <c r="WEG2" s="217"/>
      <c r="WEH2" s="217"/>
      <c r="WEI2" s="217"/>
      <c r="WEJ2" s="217"/>
      <c r="WEK2" s="217"/>
      <c r="WEL2" s="217"/>
      <c r="WEM2" s="217"/>
      <c r="WEN2" s="217"/>
      <c r="WEO2" s="217"/>
      <c r="WEP2" s="217"/>
      <c r="WEQ2" s="217"/>
      <c r="WER2" s="217"/>
      <c r="WES2" s="217"/>
      <c r="WET2" s="217"/>
      <c r="WEU2" s="217"/>
      <c r="WEV2" s="217"/>
      <c r="WEW2" s="217"/>
      <c r="WEX2" s="217"/>
      <c r="WEY2" s="217"/>
      <c r="WEZ2" s="217"/>
      <c r="WFA2" s="217"/>
      <c r="WFB2" s="217"/>
      <c r="WFC2" s="217"/>
      <c r="WFD2" s="217"/>
      <c r="WFE2" s="217"/>
      <c r="WFF2" s="217"/>
      <c r="WFG2" s="217"/>
      <c r="WFH2" s="217"/>
      <c r="WFI2" s="217"/>
      <c r="WFJ2" s="217"/>
      <c r="WFK2" s="217"/>
      <c r="WFL2" s="217"/>
      <c r="WFM2" s="217"/>
      <c r="WFN2" s="217"/>
      <c r="WFO2" s="217"/>
      <c r="WFP2" s="217"/>
      <c r="WFQ2" s="217"/>
      <c r="WFR2" s="217"/>
      <c r="WFS2" s="217"/>
      <c r="WFT2" s="217"/>
      <c r="WFU2" s="217"/>
      <c r="WFV2" s="217"/>
      <c r="WFW2" s="217"/>
      <c r="WFX2" s="217"/>
      <c r="WFY2" s="217"/>
      <c r="WFZ2" s="217"/>
      <c r="WGA2" s="217"/>
      <c r="WGB2" s="217"/>
      <c r="WGC2" s="217"/>
      <c r="WGD2" s="217"/>
      <c r="WGE2" s="217"/>
      <c r="WGF2" s="217"/>
      <c r="WGG2" s="217"/>
      <c r="WGH2" s="217"/>
      <c r="WGI2" s="217"/>
      <c r="WGJ2" s="217"/>
      <c r="WGK2" s="217"/>
      <c r="WGL2" s="217"/>
      <c r="WGM2" s="217"/>
      <c r="WGN2" s="217"/>
      <c r="WGO2" s="217"/>
      <c r="WGP2" s="217"/>
      <c r="WGQ2" s="217"/>
      <c r="WGR2" s="217"/>
      <c r="WGS2" s="217"/>
      <c r="WGT2" s="217"/>
      <c r="WGU2" s="217"/>
      <c r="WGV2" s="217"/>
      <c r="WGW2" s="217"/>
      <c r="WGX2" s="217"/>
      <c r="WGY2" s="217"/>
      <c r="WGZ2" s="217"/>
      <c r="WHA2" s="217"/>
      <c r="WHB2" s="217"/>
      <c r="WHC2" s="217"/>
      <c r="WHD2" s="217"/>
      <c r="WHE2" s="217"/>
      <c r="WHF2" s="217"/>
      <c r="WHG2" s="217"/>
      <c r="WHH2" s="217"/>
      <c r="WHI2" s="217"/>
      <c r="WHJ2" s="217"/>
      <c r="WHK2" s="217"/>
      <c r="WHL2" s="217"/>
      <c r="WHM2" s="217"/>
      <c r="WHN2" s="217"/>
      <c r="WHO2" s="217"/>
      <c r="WHP2" s="217"/>
      <c r="WHQ2" s="217"/>
      <c r="WHR2" s="217"/>
      <c r="WHS2" s="217"/>
      <c r="WHT2" s="217"/>
      <c r="WHU2" s="217"/>
      <c r="WHV2" s="217"/>
      <c r="WHW2" s="217"/>
      <c r="WHX2" s="217"/>
      <c r="WHY2" s="217"/>
      <c r="WHZ2" s="217"/>
      <c r="WIA2" s="217"/>
      <c r="WIB2" s="217"/>
      <c r="WIC2" s="217"/>
      <c r="WID2" s="217"/>
      <c r="WIE2" s="217"/>
      <c r="WIF2" s="217"/>
      <c r="WIG2" s="217"/>
      <c r="WIH2" s="217"/>
      <c r="WII2" s="217"/>
      <c r="WIJ2" s="217"/>
      <c r="WIK2" s="217"/>
      <c r="WIL2" s="217"/>
      <c r="WIM2" s="217"/>
      <c r="WIN2" s="217"/>
      <c r="WIO2" s="217"/>
      <c r="WIP2" s="217"/>
      <c r="WIQ2" s="217"/>
      <c r="WIR2" s="217"/>
      <c r="WIS2" s="217"/>
      <c r="WIT2" s="217"/>
      <c r="WIU2" s="217"/>
      <c r="WIV2" s="217"/>
      <c r="WIW2" s="217"/>
      <c r="WIX2" s="217"/>
      <c r="WIY2" s="217"/>
      <c r="WIZ2" s="217"/>
      <c r="WJA2" s="217"/>
      <c r="WJB2" s="217"/>
      <c r="WJC2" s="217"/>
      <c r="WJD2" s="217"/>
      <c r="WJE2" s="217"/>
      <c r="WJF2" s="217"/>
      <c r="WJG2" s="217"/>
      <c r="WJH2" s="217"/>
      <c r="WJI2" s="217"/>
      <c r="WJJ2" s="217"/>
      <c r="WJK2" s="217"/>
      <c r="WJL2" s="217"/>
      <c r="WJM2" s="217"/>
      <c r="WJN2" s="217"/>
      <c r="WJO2" s="217"/>
      <c r="WJP2" s="217"/>
      <c r="WJQ2" s="217"/>
      <c r="WJR2" s="217"/>
      <c r="WJS2" s="217"/>
      <c r="WJT2" s="217"/>
      <c r="WJU2" s="217"/>
      <c r="WJV2" s="217"/>
      <c r="WJW2" s="217"/>
      <c r="WJX2" s="217"/>
      <c r="WJY2" s="217"/>
      <c r="WJZ2" s="217"/>
      <c r="WKA2" s="217"/>
      <c r="WKB2" s="217"/>
      <c r="WKC2" s="217"/>
      <c r="WKD2" s="217"/>
      <c r="WKE2" s="217"/>
      <c r="WKF2" s="217"/>
      <c r="WKG2" s="217"/>
      <c r="WKH2" s="217"/>
      <c r="WKI2" s="217"/>
      <c r="WKJ2" s="217"/>
      <c r="WKK2" s="217"/>
      <c r="WKL2" s="217"/>
      <c r="WKM2" s="217"/>
      <c r="WKN2" s="217"/>
      <c r="WKO2" s="217"/>
      <c r="WKP2" s="217"/>
      <c r="WKQ2" s="217"/>
      <c r="WKR2" s="217"/>
      <c r="WKS2" s="217"/>
      <c r="WKT2" s="217"/>
      <c r="WKU2" s="217"/>
      <c r="WKV2" s="217"/>
      <c r="WKW2" s="217"/>
      <c r="WKX2" s="217"/>
      <c r="WKY2" s="217"/>
      <c r="WKZ2" s="217"/>
      <c r="WLA2" s="217"/>
      <c r="WLB2" s="217"/>
      <c r="WLC2" s="217"/>
      <c r="WLD2" s="217"/>
      <c r="WLE2" s="217"/>
      <c r="WLF2" s="217"/>
      <c r="WLG2" s="217"/>
      <c r="WLH2" s="217"/>
      <c r="WLI2" s="217"/>
      <c r="WLJ2" s="217"/>
      <c r="WLK2" s="217"/>
      <c r="WLL2" s="217"/>
      <c r="WLM2" s="217"/>
      <c r="WLN2" s="217"/>
      <c r="WLO2" s="217"/>
      <c r="WLP2" s="217"/>
      <c r="WLQ2" s="217"/>
      <c r="WLR2" s="217"/>
      <c r="WLS2" s="217"/>
      <c r="WLT2" s="217"/>
      <c r="WLU2" s="217"/>
      <c r="WLV2" s="217"/>
      <c r="WLW2" s="217"/>
      <c r="WLX2" s="217"/>
      <c r="WLY2" s="217"/>
      <c r="WLZ2" s="217"/>
      <c r="WMA2" s="217"/>
      <c r="WMB2" s="217"/>
      <c r="WMC2" s="217"/>
      <c r="WMD2" s="217"/>
      <c r="WME2" s="217"/>
      <c r="WMF2" s="217"/>
      <c r="WMG2" s="217"/>
      <c r="WMH2" s="217"/>
      <c r="WMI2" s="217"/>
      <c r="WMJ2" s="217"/>
      <c r="WMK2" s="217"/>
      <c r="WML2" s="217"/>
      <c r="WMM2" s="217"/>
      <c r="WMN2" s="217"/>
      <c r="WMO2" s="217"/>
      <c r="WMP2" s="217"/>
      <c r="WMQ2" s="217"/>
      <c r="WMR2" s="217"/>
      <c r="WMS2" s="217"/>
      <c r="WMT2" s="217"/>
      <c r="WMU2" s="217"/>
      <c r="WMV2" s="217"/>
      <c r="WMW2" s="217"/>
      <c r="WMX2" s="217"/>
      <c r="WMY2" s="217"/>
      <c r="WMZ2" s="217"/>
      <c r="WNA2" s="217"/>
      <c r="WNB2" s="217"/>
      <c r="WNC2" s="217"/>
      <c r="WND2" s="217"/>
      <c r="WNE2" s="217"/>
      <c r="WNF2" s="217"/>
      <c r="WNG2" s="217"/>
      <c r="WNH2" s="217"/>
      <c r="WNI2" s="217"/>
      <c r="WNJ2" s="217"/>
      <c r="WNK2" s="217"/>
      <c r="WNL2" s="217"/>
      <c r="WNM2" s="217"/>
      <c r="WNN2" s="217"/>
      <c r="WNO2" s="217"/>
      <c r="WNP2" s="217"/>
      <c r="WNQ2" s="217"/>
      <c r="WNR2" s="217"/>
      <c r="WNS2" s="217"/>
      <c r="WNT2" s="217"/>
      <c r="WNU2" s="217"/>
      <c r="WNV2" s="217"/>
      <c r="WNW2" s="217"/>
      <c r="WNX2" s="217"/>
      <c r="WNY2" s="217"/>
      <c r="WNZ2" s="217"/>
      <c r="WOA2" s="217"/>
      <c r="WOB2" s="217"/>
      <c r="WOC2" s="217"/>
      <c r="WOD2" s="217"/>
      <c r="WOE2" s="217"/>
      <c r="WOF2" s="217"/>
      <c r="WOG2" s="217"/>
      <c r="WOH2" s="217"/>
      <c r="WOI2" s="217"/>
      <c r="WOJ2" s="217"/>
      <c r="WOK2" s="217"/>
      <c r="WOL2" s="217"/>
      <c r="WOM2" s="217"/>
      <c r="WON2" s="217"/>
      <c r="WOO2" s="217"/>
      <c r="WOP2" s="217"/>
      <c r="WOQ2" s="217"/>
      <c r="WOR2" s="217"/>
      <c r="WOS2" s="217"/>
      <c r="WOT2" s="217"/>
      <c r="WOU2" s="217"/>
      <c r="WOV2" s="217"/>
      <c r="WOW2" s="217"/>
      <c r="WOX2" s="217"/>
      <c r="WOY2" s="217"/>
      <c r="WOZ2" s="217"/>
      <c r="WPA2" s="217"/>
      <c r="WPB2" s="217"/>
      <c r="WPC2" s="217"/>
      <c r="WPD2" s="217"/>
      <c r="WPE2" s="217"/>
      <c r="WPF2" s="217"/>
      <c r="WPG2" s="217"/>
      <c r="WPH2" s="217"/>
      <c r="WPI2" s="217"/>
      <c r="WPJ2" s="217"/>
      <c r="WPK2" s="217"/>
      <c r="WPL2" s="217"/>
      <c r="WPM2" s="217"/>
      <c r="WPN2" s="217"/>
      <c r="WPO2" s="217"/>
      <c r="WPP2" s="217"/>
      <c r="WPQ2" s="217"/>
      <c r="WPR2" s="217"/>
      <c r="WPS2" s="217"/>
      <c r="WPT2" s="217"/>
      <c r="WPU2" s="217"/>
      <c r="WPV2" s="217"/>
      <c r="WPW2" s="217"/>
      <c r="WPX2" s="217"/>
      <c r="WPY2" s="217"/>
      <c r="WPZ2" s="217"/>
      <c r="WQA2" s="217"/>
      <c r="WQB2" s="217"/>
      <c r="WQC2" s="217"/>
      <c r="WQD2" s="217"/>
      <c r="WQE2" s="217"/>
      <c r="WQF2" s="217"/>
      <c r="WQG2" s="217"/>
      <c r="WQH2" s="217"/>
      <c r="WQI2" s="217"/>
      <c r="WQJ2" s="217"/>
      <c r="WQK2" s="217"/>
      <c r="WQL2" s="217"/>
      <c r="WQM2" s="217"/>
      <c r="WQN2" s="217"/>
      <c r="WQO2" s="217"/>
      <c r="WQP2" s="217"/>
      <c r="WQQ2" s="217"/>
      <c r="WQR2" s="217"/>
      <c r="WQS2" s="217"/>
      <c r="WQT2" s="217"/>
      <c r="WQU2" s="217"/>
      <c r="WQV2" s="217"/>
      <c r="WQW2" s="217"/>
      <c r="WQX2" s="217"/>
      <c r="WQY2" s="217"/>
      <c r="WQZ2" s="217"/>
      <c r="WRA2" s="217"/>
      <c r="WRB2" s="217"/>
      <c r="WRC2" s="217"/>
      <c r="WRD2" s="217"/>
      <c r="WRE2" s="217"/>
      <c r="WRF2" s="217"/>
      <c r="WRG2" s="217"/>
      <c r="WRH2" s="217"/>
      <c r="WRI2" s="217"/>
      <c r="WRJ2" s="217"/>
      <c r="WRK2" s="217"/>
      <c r="WRL2" s="217"/>
      <c r="WRM2" s="217"/>
      <c r="WRN2" s="217"/>
      <c r="WRO2" s="217"/>
      <c r="WRP2" s="217"/>
      <c r="WRQ2" s="217"/>
      <c r="WRR2" s="217"/>
      <c r="WRS2" s="217"/>
      <c r="WRT2" s="217"/>
      <c r="WRU2" s="217"/>
      <c r="WRV2" s="217"/>
      <c r="WRW2" s="217"/>
      <c r="WRX2" s="217"/>
      <c r="WRY2" s="217"/>
      <c r="WRZ2" s="217"/>
      <c r="WSA2" s="217"/>
      <c r="WSB2" s="217"/>
      <c r="WSC2" s="217"/>
      <c r="WSD2" s="217"/>
      <c r="WSE2" s="217"/>
      <c r="WSF2" s="217"/>
      <c r="WSG2" s="217"/>
      <c r="WSH2" s="217"/>
      <c r="WSI2" s="217"/>
      <c r="WSJ2" s="217"/>
      <c r="WSK2" s="217"/>
      <c r="WSL2" s="217"/>
      <c r="WSM2" s="217"/>
      <c r="WSN2" s="217"/>
      <c r="WSO2" s="217"/>
      <c r="WSP2" s="217"/>
      <c r="WSQ2" s="217"/>
      <c r="WSR2" s="217"/>
      <c r="WSS2" s="217"/>
      <c r="WST2" s="217"/>
      <c r="WSU2" s="217"/>
      <c r="WSV2" s="217"/>
      <c r="WSW2" s="217"/>
      <c r="WSX2" s="217"/>
      <c r="WSY2" s="217"/>
      <c r="WSZ2" s="217"/>
      <c r="WTA2" s="217"/>
      <c r="WTB2" s="217"/>
      <c r="WTC2" s="217"/>
      <c r="WTD2" s="217"/>
      <c r="WTE2" s="217"/>
      <c r="WTF2" s="217"/>
      <c r="WTG2" s="217"/>
      <c r="WTH2" s="217"/>
      <c r="WTI2" s="217"/>
      <c r="WTJ2" s="217"/>
      <c r="WTK2" s="217"/>
      <c r="WTL2" s="217"/>
      <c r="WTM2" s="217"/>
      <c r="WTN2" s="217"/>
      <c r="WTO2" s="217"/>
      <c r="WTP2" s="217"/>
      <c r="WTQ2" s="217"/>
      <c r="WTR2" s="217"/>
      <c r="WTS2" s="217"/>
      <c r="WTT2" s="217"/>
      <c r="WTU2" s="217"/>
      <c r="WTV2" s="217"/>
      <c r="WTW2" s="217"/>
      <c r="WTX2" s="217"/>
      <c r="WTY2" s="217"/>
      <c r="WTZ2" s="217"/>
      <c r="WUA2" s="217"/>
      <c r="WUB2" s="217"/>
      <c r="WUC2" s="217"/>
      <c r="WUD2" s="217"/>
      <c r="WUE2" s="217"/>
      <c r="WUF2" s="217"/>
      <c r="WUG2" s="217"/>
      <c r="WUH2" s="217"/>
      <c r="WUI2" s="217"/>
      <c r="WUJ2" s="217"/>
      <c r="WUK2" s="217"/>
      <c r="WUL2" s="217"/>
      <c r="WUM2" s="217"/>
      <c r="WUN2" s="217"/>
      <c r="WUO2" s="217"/>
      <c r="WUP2" s="217"/>
      <c r="WUQ2" s="217"/>
      <c r="WUR2" s="217"/>
      <c r="WUS2" s="217"/>
      <c r="WUT2" s="217"/>
      <c r="WUU2" s="217"/>
      <c r="WUV2" s="217"/>
      <c r="WUW2" s="217"/>
      <c r="WUX2" s="217"/>
      <c r="WUY2" s="217"/>
      <c r="WUZ2" s="217"/>
      <c r="WVA2" s="217"/>
      <c r="WVB2" s="217"/>
      <c r="WVC2" s="217"/>
      <c r="WVD2" s="217"/>
      <c r="WVE2" s="217"/>
      <c r="WVF2" s="217"/>
      <c r="WVG2" s="217"/>
      <c r="WVH2" s="217"/>
      <c r="WVI2" s="217"/>
      <c r="WVJ2" s="217"/>
      <c r="WVK2" s="217"/>
      <c r="WVL2" s="217"/>
      <c r="WVM2" s="217"/>
      <c r="WVN2" s="217"/>
      <c r="WVO2" s="217"/>
      <c r="WVP2" s="217"/>
      <c r="WVQ2" s="217"/>
      <c r="WVR2" s="217"/>
      <c r="WVS2" s="217"/>
      <c r="WVT2" s="217"/>
      <c r="WVU2" s="217"/>
      <c r="WVV2" s="217"/>
      <c r="WVW2" s="217"/>
      <c r="WVX2" s="217"/>
      <c r="WVY2" s="217"/>
      <c r="WVZ2" s="217"/>
      <c r="WWA2" s="217"/>
      <c r="WWB2" s="217"/>
      <c r="WWC2" s="217"/>
      <c r="WWD2" s="217"/>
      <c r="WWE2" s="217"/>
      <c r="WWF2" s="217"/>
      <c r="WWG2" s="217"/>
      <c r="WWH2" s="217"/>
      <c r="WWI2" s="217"/>
      <c r="WWJ2" s="217"/>
      <c r="WWK2" s="217"/>
      <c r="WWL2" s="217"/>
      <c r="WWM2" s="217"/>
      <c r="WWN2" s="217"/>
      <c r="WWO2" s="217"/>
      <c r="WWP2" s="217"/>
      <c r="WWQ2" s="217"/>
      <c r="WWR2" s="217"/>
      <c r="WWS2" s="217"/>
      <c r="WWT2" s="217"/>
      <c r="WWU2" s="217"/>
      <c r="WWV2" s="217"/>
      <c r="WWW2" s="217"/>
      <c r="WWX2" s="217"/>
      <c r="WWY2" s="217"/>
      <c r="WWZ2" s="217"/>
      <c r="WXA2" s="217"/>
      <c r="WXB2" s="217"/>
      <c r="WXC2" s="217"/>
      <c r="WXD2" s="217"/>
      <c r="WXE2" s="217"/>
      <c r="WXF2" s="217"/>
      <c r="WXG2" s="217"/>
      <c r="WXH2" s="217"/>
      <c r="WXI2" s="217"/>
      <c r="WXJ2" s="217"/>
      <c r="WXK2" s="217"/>
      <c r="WXL2" s="217"/>
      <c r="WXM2" s="217"/>
      <c r="WXN2" s="217"/>
      <c r="WXO2" s="217"/>
      <c r="WXP2" s="217"/>
      <c r="WXQ2" s="217"/>
      <c r="WXR2" s="217"/>
      <c r="WXS2" s="217"/>
      <c r="WXT2" s="217"/>
      <c r="WXU2" s="217"/>
      <c r="WXV2" s="217"/>
      <c r="WXW2" s="217"/>
      <c r="WXX2" s="217"/>
      <c r="WXY2" s="217"/>
      <c r="WXZ2" s="217"/>
      <c r="WYA2" s="217"/>
      <c r="WYB2" s="217"/>
      <c r="WYC2" s="217"/>
      <c r="WYD2" s="217"/>
      <c r="WYE2" s="217"/>
      <c r="WYF2" s="217"/>
      <c r="WYG2" s="217"/>
      <c r="WYH2" s="217"/>
      <c r="WYI2" s="217"/>
      <c r="WYJ2" s="217"/>
      <c r="WYK2" s="217"/>
      <c r="WYL2" s="217"/>
      <c r="WYM2" s="217"/>
      <c r="WYN2" s="217"/>
      <c r="WYO2" s="217"/>
      <c r="WYP2" s="217"/>
      <c r="WYQ2" s="217"/>
      <c r="WYR2" s="217"/>
      <c r="WYS2" s="217"/>
      <c r="WYT2" s="217"/>
      <c r="WYU2" s="217"/>
      <c r="WYV2" s="217"/>
      <c r="WYW2" s="217"/>
      <c r="WYX2" s="217"/>
      <c r="WYY2" s="217"/>
      <c r="WYZ2" s="217"/>
      <c r="WZA2" s="217"/>
      <c r="WZB2" s="217"/>
      <c r="WZC2" s="217"/>
      <c r="WZD2" s="217"/>
      <c r="WZE2" s="217"/>
      <c r="WZF2" s="217"/>
      <c r="WZG2" s="217"/>
      <c r="WZH2" s="217"/>
      <c r="WZI2" s="217"/>
      <c r="WZJ2" s="217"/>
      <c r="WZK2" s="217"/>
      <c r="WZL2" s="217"/>
      <c r="WZM2" s="217"/>
      <c r="WZN2" s="217"/>
      <c r="WZO2" s="217"/>
      <c r="WZP2" s="217"/>
      <c r="WZQ2" s="217"/>
      <c r="WZR2" s="217"/>
      <c r="WZS2" s="217"/>
      <c r="WZT2" s="217"/>
      <c r="WZU2" s="217"/>
      <c r="WZV2" s="217"/>
      <c r="WZW2" s="217"/>
      <c r="WZX2" s="217"/>
      <c r="WZY2" s="217"/>
      <c r="WZZ2" s="217"/>
      <c r="XAA2" s="217"/>
      <c r="XAB2" s="217"/>
      <c r="XAC2" s="217"/>
      <c r="XAD2" s="217"/>
      <c r="XAE2" s="217"/>
      <c r="XAF2" s="217"/>
      <c r="XAG2" s="217"/>
      <c r="XAH2" s="217"/>
      <c r="XAI2" s="217"/>
      <c r="XAJ2" s="217"/>
      <c r="XAK2" s="217"/>
      <c r="XAL2" s="217"/>
      <c r="XAM2" s="217"/>
      <c r="XAN2" s="217"/>
      <c r="XAO2" s="217"/>
      <c r="XAP2" s="217"/>
      <c r="XAQ2" s="217"/>
      <c r="XAR2" s="217"/>
      <c r="XAS2" s="217"/>
      <c r="XAT2" s="217"/>
      <c r="XAU2" s="217"/>
      <c r="XAV2" s="217"/>
      <c r="XAW2" s="217"/>
      <c r="XAX2" s="217"/>
      <c r="XAY2" s="217"/>
      <c r="XAZ2" s="217"/>
      <c r="XBA2" s="217"/>
      <c r="XBB2" s="217"/>
      <c r="XBC2" s="217"/>
      <c r="XBD2" s="217"/>
      <c r="XBE2" s="217"/>
      <c r="XBF2" s="217"/>
      <c r="XBG2" s="217"/>
      <c r="XBH2" s="217"/>
      <c r="XBI2" s="217"/>
      <c r="XBJ2" s="217"/>
      <c r="XBK2" s="217"/>
      <c r="XBL2" s="217"/>
      <c r="XBM2" s="217"/>
      <c r="XBN2" s="217"/>
      <c r="XBO2" s="217"/>
      <c r="XBP2" s="217"/>
      <c r="XBQ2" s="217"/>
      <c r="XBR2" s="217"/>
      <c r="XBS2" s="217"/>
      <c r="XBT2" s="217"/>
      <c r="XBU2" s="217"/>
      <c r="XBV2" s="217"/>
      <c r="XBW2" s="217"/>
      <c r="XBX2" s="217"/>
      <c r="XBY2" s="217"/>
      <c r="XBZ2" s="217"/>
      <c r="XCA2" s="217"/>
      <c r="XCB2" s="217"/>
      <c r="XCC2" s="217"/>
      <c r="XCD2" s="217"/>
      <c r="XCE2" s="217"/>
      <c r="XCF2" s="217"/>
      <c r="XCG2" s="217"/>
      <c r="XCH2" s="217"/>
      <c r="XCI2" s="217"/>
      <c r="XCJ2" s="217"/>
      <c r="XCK2" s="217"/>
      <c r="XCL2" s="217"/>
      <c r="XCM2" s="217"/>
      <c r="XCN2" s="217"/>
      <c r="XCO2" s="217"/>
      <c r="XCP2" s="217"/>
      <c r="XCQ2" s="217"/>
      <c r="XCR2" s="217"/>
      <c r="XCS2" s="217"/>
      <c r="XCT2" s="217"/>
      <c r="XCU2" s="217"/>
      <c r="XCV2" s="217"/>
      <c r="XCW2" s="217"/>
      <c r="XCX2" s="217"/>
      <c r="XCY2" s="217"/>
      <c r="XCZ2" s="217"/>
      <c r="XDA2" s="217"/>
      <c r="XDB2" s="217"/>
      <c r="XDC2" s="217"/>
      <c r="XDD2" s="217"/>
      <c r="XDE2" s="217"/>
      <c r="XDF2" s="217"/>
      <c r="XDG2" s="217"/>
      <c r="XDH2" s="217"/>
      <c r="XDI2" s="217"/>
      <c r="XDJ2" s="217"/>
      <c r="XDK2" s="217"/>
      <c r="XDL2" s="217"/>
      <c r="XDM2" s="217"/>
      <c r="XDN2" s="217"/>
      <c r="XDO2" s="217"/>
      <c r="XDP2" s="217"/>
      <c r="XDQ2" s="217"/>
      <c r="XDR2" s="217"/>
      <c r="XDS2" s="217"/>
      <c r="XDT2" s="217"/>
      <c r="XDU2" s="217"/>
      <c r="XDV2" s="217"/>
      <c r="XDW2" s="217"/>
      <c r="XDX2" s="217"/>
      <c r="XDY2" s="217"/>
      <c r="XDZ2" s="217"/>
      <c r="XEA2" s="217"/>
      <c r="XEB2" s="217"/>
      <c r="XEC2" s="217"/>
      <c r="XED2" s="217"/>
      <c r="XEE2" s="217"/>
      <c r="XEF2" s="217"/>
      <c r="XEG2" s="217"/>
      <c r="XEH2" s="217"/>
      <c r="XEI2" s="217"/>
      <c r="XEJ2" s="217"/>
      <c r="XEK2" s="217"/>
      <c r="XEL2" s="217"/>
      <c r="XEM2" s="217"/>
      <c r="XEN2" s="217"/>
      <c r="XEO2" s="217"/>
      <c r="XEP2" s="217"/>
      <c r="XEQ2" s="217"/>
      <c r="XER2" s="217"/>
      <c r="XES2" s="217"/>
      <c r="XET2" s="217"/>
      <c r="XEU2" s="217"/>
      <c r="XEV2" s="217"/>
      <c r="XEW2" s="217"/>
      <c r="XEX2" s="217"/>
      <c r="XEY2" s="217"/>
      <c r="XEZ2" s="217"/>
      <c r="XFA2" s="217"/>
      <c r="XFB2" s="217"/>
      <c r="XFC2" s="217"/>
      <c r="XFD2" s="217"/>
    </row>
    <row r="3" s="212" customFormat="1" ht="21" customHeight="1" spans="1:39 14370:16384">
      <c r="A3" s="218" t="s">
        <v>544</v>
      </c>
      <c r="B3" s="218"/>
      <c r="C3" s="219"/>
      <c r="D3" s="219"/>
      <c r="E3" s="219"/>
      <c r="F3" s="219"/>
      <c r="G3" s="219"/>
      <c r="H3" s="219"/>
      <c r="I3" s="218"/>
      <c r="J3" s="218"/>
      <c r="K3" s="218"/>
      <c r="L3" s="218"/>
      <c r="M3" s="218"/>
      <c r="N3" s="218"/>
      <c r="O3" s="219"/>
      <c r="P3" s="218"/>
      <c r="Q3" s="218"/>
      <c r="R3" s="218"/>
      <c r="S3" s="218"/>
      <c r="T3" s="218"/>
      <c r="U3" s="218"/>
      <c r="V3" s="218" t="s">
        <v>545</v>
      </c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2"/>
      <c r="AM3" s="212"/>
      <c r="UFR3" s="215"/>
      <c r="UFS3" s="215"/>
      <c r="UFT3" s="215"/>
      <c r="UFU3" s="215"/>
      <c r="UFV3" s="215"/>
      <c r="UFW3" s="215"/>
      <c r="UFX3" s="215"/>
      <c r="UFY3" s="215"/>
      <c r="UFZ3" s="215"/>
      <c r="UGA3" s="215"/>
      <c r="UGB3" s="215"/>
      <c r="UGC3" s="215"/>
      <c r="UGD3" s="215"/>
      <c r="UGE3" s="215"/>
      <c r="UGF3" s="215"/>
      <c r="UGG3" s="215"/>
      <c r="UGH3" s="215"/>
      <c r="UGI3" s="215"/>
      <c r="UGJ3" s="215"/>
      <c r="UGK3" s="215"/>
      <c r="UGL3" s="215"/>
      <c r="UGM3" s="215"/>
      <c r="UGN3" s="215"/>
      <c r="UGO3" s="215"/>
      <c r="UGP3" s="215"/>
      <c r="UGQ3" s="215"/>
      <c r="UGR3" s="215"/>
      <c r="UGS3" s="215"/>
      <c r="UGT3" s="215"/>
      <c r="UGU3" s="215"/>
      <c r="UGV3" s="215"/>
      <c r="UGW3" s="215"/>
      <c r="UGX3" s="215"/>
      <c r="UGY3" s="215"/>
      <c r="UGZ3" s="215"/>
      <c r="UHA3" s="215"/>
      <c r="UHB3" s="215"/>
      <c r="UHC3" s="215"/>
      <c r="UHD3" s="215"/>
      <c r="UHE3" s="215"/>
      <c r="UHF3" s="215"/>
      <c r="UHG3" s="215"/>
      <c r="UHH3" s="215"/>
      <c r="UHI3" s="215"/>
      <c r="UHJ3" s="215"/>
      <c r="UHK3" s="215"/>
      <c r="UHL3" s="215"/>
      <c r="UHM3" s="215"/>
      <c r="UHN3" s="215"/>
      <c r="UHO3" s="215"/>
      <c r="UHP3" s="215"/>
      <c r="UHQ3" s="215"/>
      <c r="UHR3" s="215"/>
      <c r="UHS3" s="215"/>
      <c r="UHT3" s="215"/>
      <c r="UHU3" s="215"/>
      <c r="UHV3" s="215"/>
      <c r="UHW3" s="215"/>
      <c r="UHX3" s="215"/>
      <c r="UHY3" s="215"/>
      <c r="UHZ3" s="215"/>
      <c r="UIA3" s="215"/>
      <c r="UIB3" s="215"/>
      <c r="UIC3" s="215"/>
      <c r="UID3" s="215"/>
      <c r="UIE3" s="215"/>
      <c r="UIF3" s="215"/>
      <c r="UIG3" s="215"/>
      <c r="UIH3" s="215"/>
      <c r="UII3" s="215"/>
      <c r="UIJ3" s="215"/>
      <c r="UIK3" s="215"/>
      <c r="UIL3" s="215"/>
      <c r="UIM3" s="215"/>
      <c r="UIN3" s="215"/>
      <c r="UIO3" s="215"/>
      <c r="UIP3" s="215"/>
      <c r="UIQ3" s="215"/>
      <c r="UIR3" s="215"/>
      <c r="UIS3" s="215"/>
      <c r="UIT3" s="215"/>
      <c r="UIU3" s="215"/>
      <c r="UIV3" s="215"/>
      <c r="UIW3" s="215"/>
      <c r="UIX3" s="215"/>
      <c r="UIY3" s="215"/>
      <c r="UIZ3" s="215"/>
      <c r="UJA3" s="215"/>
      <c r="UJB3" s="215"/>
      <c r="UJC3" s="215"/>
      <c r="UJD3" s="215"/>
      <c r="UJE3" s="215"/>
      <c r="UJF3" s="215"/>
      <c r="UJG3" s="215"/>
      <c r="UJH3" s="215"/>
      <c r="UJI3" s="215"/>
      <c r="UJJ3" s="215"/>
      <c r="UJK3" s="215"/>
      <c r="UJL3" s="215"/>
      <c r="UJM3" s="215"/>
      <c r="UJN3" s="215"/>
      <c r="UJO3" s="215"/>
      <c r="UJP3" s="215"/>
      <c r="UJQ3" s="215"/>
      <c r="UJR3" s="215"/>
      <c r="UJS3" s="215"/>
      <c r="UJT3" s="215"/>
      <c r="UJU3" s="215"/>
      <c r="UJV3" s="215"/>
      <c r="UJW3" s="215"/>
      <c r="UJX3" s="215"/>
      <c r="UJY3" s="215"/>
      <c r="UJZ3" s="215"/>
      <c r="UKA3" s="215"/>
      <c r="UKB3" s="215"/>
      <c r="UKC3" s="215"/>
      <c r="UKD3" s="215"/>
      <c r="UKE3" s="215"/>
      <c r="UKF3" s="215"/>
      <c r="UKG3" s="215"/>
      <c r="UKH3" s="215"/>
      <c r="UKI3" s="215"/>
      <c r="UKJ3" s="215"/>
      <c r="UKK3" s="215"/>
      <c r="UKL3" s="215"/>
      <c r="UKM3" s="215"/>
      <c r="UKN3" s="215"/>
      <c r="UKO3" s="215"/>
      <c r="UKP3" s="215"/>
      <c r="UKQ3" s="215"/>
      <c r="UKR3" s="215"/>
      <c r="UKS3" s="215"/>
      <c r="UKT3" s="215"/>
      <c r="UKU3" s="215"/>
      <c r="UKV3" s="215"/>
      <c r="UKW3" s="215"/>
      <c r="UKX3" s="215"/>
      <c r="UKY3" s="215"/>
      <c r="UKZ3" s="215"/>
      <c r="ULA3" s="215"/>
      <c r="ULB3" s="215"/>
      <c r="ULC3" s="215"/>
      <c r="ULD3" s="215"/>
      <c r="ULE3" s="215"/>
      <c r="ULF3" s="215"/>
      <c r="ULG3" s="215"/>
      <c r="ULH3" s="215"/>
      <c r="ULI3" s="215"/>
      <c r="ULJ3" s="215"/>
      <c r="ULK3" s="215"/>
      <c r="ULL3" s="215"/>
      <c r="ULM3" s="215"/>
      <c r="ULN3" s="215"/>
      <c r="ULO3" s="215"/>
      <c r="ULP3" s="215"/>
      <c r="ULQ3" s="215"/>
      <c r="ULR3" s="215"/>
      <c r="ULS3" s="215"/>
      <c r="ULT3" s="215"/>
      <c r="ULU3" s="215"/>
      <c r="ULV3" s="215"/>
      <c r="ULW3" s="215"/>
      <c r="ULX3" s="215"/>
      <c r="ULY3" s="215"/>
      <c r="ULZ3" s="215"/>
      <c r="UMA3" s="215"/>
      <c r="UMB3" s="215"/>
      <c r="UMC3" s="215"/>
      <c r="UMD3" s="215"/>
      <c r="UME3" s="215"/>
      <c r="UMF3" s="215"/>
      <c r="UMG3" s="215"/>
      <c r="UMH3" s="215"/>
      <c r="UMI3" s="215"/>
      <c r="UMJ3" s="215"/>
      <c r="UMK3" s="215"/>
      <c r="UML3" s="215"/>
      <c r="UMM3" s="215"/>
      <c r="UMN3" s="215"/>
      <c r="UMO3" s="215"/>
      <c r="UMP3" s="215"/>
      <c r="UMQ3" s="215"/>
      <c r="UMR3" s="215"/>
      <c r="UMS3" s="215"/>
      <c r="UMT3" s="215"/>
      <c r="UMU3" s="215"/>
      <c r="UMV3" s="215"/>
      <c r="UMW3" s="215"/>
      <c r="UMX3" s="215"/>
      <c r="UMY3" s="215"/>
      <c r="UMZ3" s="215"/>
      <c r="UNA3" s="215"/>
      <c r="UNB3" s="215"/>
      <c r="UNC3" s="215"/>
      <c r="UND3" s="215"/>
      <c r="UNE3" s="215"/>
      <c r="UNF3" s="215"/>
      <c r="UNG3" s="215"/>
      <c r="UNH3" s="215"/>
      <c r="UNI3" s="215"/>
      <c r="UNJ3" s="215"/>
      <c r="UNK3" s="215"/>
      <c r="UNL3" s="215"/>
      <c r="UNM3" s="215"/>
      <c r="UNN3" s="215"/>
      <c r="UNO3" s="215"/>
      <c r="UNP3" s="215"/>
      <c r="UNQ3" s="215"/>
      <c r="UNR3" s="215"/>
      <c r="UNS3" s="215"/>
      <c r="UNT3" s="215"/>
      <c r="UNU3" s="215"/>
      <c r="UNV3" s="215"/>
      <c r="UNW3" s="215"/>
      <c r="UNX3" s="215"/>
      <c r="UNY3" s="215"/>
      <c r="UNZ3" s="215"/>
      <c r="UOA3" s="215"/>
      <c r="UOB3" s="215"/>
      <c r="UOC3" s="215"/>
      <c r="UOD3" s="215"/>
      <c r="UOE3" s="215"/>
      <c r="UOF3" s="215"/>
      <c r="UOG3" s="215"/>
      <c r="UOH3" s="215"/>
      <c r="UOI3" s="215"/>
      <c r="UOJ3" s="215"/>
      <c r="UOK3" s="215"/>
      <c r="UOL3" s="215"/>
      <c r="UOM3" s="215"/>
      <c r="UON3" s="215"/>
      <c r="UOO3" s="215"/>
      <c r="UOP3" s="215"/>
      <c r="UOQ3" s="215"/>
      <c r="UOR3" s="215"/>
      <c r="UOS3" s="215"/>
      <c r="UOT3" s="215"/>
      <c r="UOU3" s="215"/>
      <c r="UOV3" s="215"/>
      <c r="UOW3" s="215"/>
      <c r="UOX3" s="215"/>
      <c r="UOY3" s="215"/>
      <c r="UOZ3" s="215"/>
      <c r="UPA3" s="215"/>
      <c r="UPB3" s="215"/>
      <c r="UPC3" s="215"/>
      <c r="UPD3" s="215"/>
      <c r="UPE3" s="215"/>
      <c r="UPF3" s="215"/>
      <c r="UPG3" s="215"/>
      <c r="UPH3" s="215"/>
      <c r="UPI3" s="215"/>
      <c r="UPJ3" s="215"/>
      <c r="UPK3" s="215"/>
      <c r="UPL3" s="215"/>
      <c r="UPM3" s="215"/>
      <c r="UPN3" s="215"/>
      <c r="UPO3" s="215"/>
      <c r="UPP3" s="215"/>
      <c r="UPQ3" s="215"/>
      <c r="UPR3" s="215"/>
      <c r="UPS3" s="215"/>
      <c r="UPT3" s="215"/>
      <c r="UPU3" s="215"/>
      <c r="UPV3" s="215"/>
      <c r="UPW3" s="215"/>
      <c r="UPX3" s="215"/>
      <c r="UPY3" s="215"/>
      <c r="UPZ3" s="215"/>
      <c r="UQA3" s="215"/>
      <c r="UQB3" s="215"/>
      <c r="UQC3" s="215"/>
      <c r="UQD3" s="215"/>
      <c r="UQE3" s="215"/>
      <c r="UQF3" s="215"/>
      <c r="UQG3" s="215"/>
      <c r="UQH3" s="215"/>
      <c r="UQI3" s="215"/>
      <c r="UQJ3" s="215"/>
      <c r="UQK3" s="215"/>
      <c r="UQL3" s="215"/>
      <c r="UQM3" s="215"/>
      <c r="UQN3" s="215"/>
      <c r="UQO3" s="215"/>
      <c r="UQP3" s="215"/>
      <c r="UQQ3" s="215"/>
      <c r="UQR3" s="215"/>
      <c r="UQS3" s="215"/>
      <c r="UQT3" s="215"/>
      <c r="UQU3" s="215"/>
      <c r="UQV3" s="215"/>
      <c r="UQW3" s="215"/>
      <c r="UQX3" s="215"/>
      <c r="UQY3" s="215"/>
      <c r="UQZ3" s="215"/>
      <c r="URA3" s="215"/>
      <c r="URB3" s="215"/>
      <c r="URC3" s="215"/>
      <c r="URD3" s="215"/>
      <c r="URE3" s="215"/>
      <c r="URF3" s="215"/>
      <c r="URG3" s="215"/>
      <c r="URH3" s="215"/>
      <c r="URI3" s="215"/>
      <c r="URJ3" s="215"/>
      <c r="URK3" s="215"/>
      <c r="URL3" s="215"/>
      <c r="URM3" s="215"/>
      <c r="URN3" s="215"/>
      <c r="URO3" s="215"/>
      <c r="URP3" s="215"/>
      <c r="URQ3" s="215"/>
      <c r="URR3" s="215"/>
      <c r="URS3" s="215"/>
      <c r="URT3" s="215"/>
      <c r="URU3" s="215"/>
      <c r="URV3" s="215"/>
      <c r="URW3" s="215"/>
      <c r="URX3" s="215"/>
      <c r="URY3" s="215"/>
      <c r="URZ3" s="215"/>
      <c r="USA3" s="215"/>
      <c r="USB3" s="215"/>
      <c r="USC3" s="215"/>
      <c r="USD3" s="215"/>
      <c r="USE3" s="215"/>
      <c r="USF3" s="215"/>
      <c r="USG3" s="215"/>
      <c r="USH3" s="215"/>
      <c r="USI3" s="215"/>
      <c r="USJ3" s="215"/>
      <c r="USK3" s="215"/>
      <c r="USL3" s="215"/>
      <c r="USM3" s="215"/>
      <c r="USN3" s="215"/>
      <c r="USO3" s="215"/>
      <c r="USP3" s="215"/>
      <c r="USQ3" s="215"/>
      <c r="USR3" s="215"/>
      <c r="USS3" s="215"/>
      <c r="UST3" s="215"/>
      <c r="USU3" s="215"/>
      <c r="USV3" s="215"/>
      <c r="USW3" s="215"/>
      <c r="USX3" s="215"/>
      <c r="USY3" s="215"/>
      <c r="USZ3" s="215"/>
      <c r="UTA3" s="215"/>
      <c r="UTB3" s="215"/>
      <c r="UTC3" s="215"/>
      <c r="UTD3" s="215"/>
      <c r="UTE3" s="215"/>
      <c r="UTF3" s="215"/>
      <c r="UTG3" s="215"/>
      <c r="UTH3" s="215"/>
      <c r="UTI3" s="215"/>
      <c r="UTJ3" s="215"/>
      <c r="UTK3" s="215"/>
      <c r="UTL3" s="215"/>
      <c r="UTM3" s="215"/>
      <c r="UTN3" s="215"/>
      <c r="UTO3" s="215"/>
      <c r="UTP3" s="215"/>
      <c r="UTQ3" s="215"/>
      <c r="UTR3" s="215"/>
      <c r="UTS3" s="215"/>
      <c r="UTT3" s="215"/>
      <c r="UTU3" s="215"/>
      <c r="UTV3" s="215"/>
      <c r="UTW3" s="215"/>
      <c r="UTX3" s="215"/>
      <c r="UTY3" s="215"/>
      <c r="UTZ3" s="215"/>
      <c r="UUA3" s="215"/>
      <c r="UUB3" s="215"/>
      <c r="UUC3" s="215"/>
      <c r="UUD3" s="215"/>
      <c r="UUE3" s="215"/>
      <c r="UUF3" s="215"/>
      <c r="UUG3" s="215"/>
      <c r="UUH3" s="215"/>
      <c r="UUI3" s="215"/>
      <c r="UUJ3" s="215"/>
      <c r="UUK3" s="215"/>
      <c r="UUL3" s="215"/>
      <c r="UUM3" s="215"/>
      <c r="UUN3" s="215"/>
      <c r="UUO3" s="215"/>
      <c r="UUP3" s="215"/>
      <c r="UUQ3" s="215"/>
      <c r="UUR3" s="215"/>
      <c r="UUS3" s="215"/>
      <c r="UUT3" s="215"/>
      <c r="UUU3" s="215"/>
      <c r="UUV3" s="215"/>
      <c r="UUW3" s="215"/>
      <c r="UUX3" s="215"/>
      <c r="UUY3" s="215"/>
      <c r="UUZ3" s="215"/>
      <c r="UVA3" s="215"/>
      <c r="UVB3" s="215"/>
      <c r="UVC3" s="215"/>
      <c r="UVD3" s="215"/>
      <c r="UVE3" s="215"/>
      <c r="UVF3" s="215"/>
      <c r="UVG3" s="215"/>
      <c r="UVH3" s="215"/>
      <c r="UVI3" s="215"/>
      <c r="UVJ3" s="215"/>
      <c r="UVK3" s="215"/>
      <c r="UVL3" s="215"/>
      <c r="UVM3" s="215"/>
      <c r="UVN3" s="215"/>
      <c r="UVO3" s="215"/>
      <c r="UVP3" s="215"/>
      <c r="UVQ3" s="215"/>
      <c r="UVR3" s="215"/>
      <c r="UVS3" s="215"/>
      <c r="UVT3" s="215"/>
      <c r="UVU3" s="215"/>
      <c r="UVV3" s="215"/>
      <c r="UVW3" s="215"/>
      <c r="UVX3" s="215"/>
      <c r="UVY3" s="215"/>
      <c r="UVZ3" s="215"/>
      <c r="UWA3" s="215"/>
      <c r="UWB3" s="215"/>
      <c r="UWC3" s="215"/>
      <c r="UWD3" s="215"/>
      <c r="UWE3" s="215"/>
      <c r="UWF3" s="215"/>
      <c r="UWG3" s="215"/>
      <c r="UWH3" s="215"/>
      <c r="UWI3" s="215"/>
      <c r="UWJ3" s="215"/>
      <c r="UWK3" s="215"/>
      <c r="UWL3" s="215"/>
      <c r="UWM3" s="215"/>
      <c r="UWN3" s="215"/>
      <c r="UWO3" s="215"/>
      <c r="UWP3" s="215"/>
      <c r="UWQ3" s="215"/>
      <c r="UWR3" s="215"/>
      <c r="UWS3" s="215"/>
      <c r="UWT3" s="215"/>
      <c r="UWU3" s="215"/>
      <c r="UWV3" s="215"/>
      <c r="UWW3" s="215"/>
      <c r="UWX3" s="215"/>
      <c r="UWY3" s="215"/>
      <c r="UWZ3" s="215"/>
      <c r="UXA3" s="215"/>
      <c r="UXB3" s="215"/>
      <c r="UXC3" s="215"/>
      <c r="UXD3" s="215"/>
      <c r="UXE3" s="215"/>
      <c r="UXF3" s="215"/>
      <c r="UXG3" s="215"/>
      <c r="UXH3" s="215"/>
      <c r="UXI3" s="215"/>
      <c r="UXJ3" s="215"/>
      <c r="UXK3" s="215"/>
      <c r="UXL3" s="215"/>
      <c r="UXM3" s="215"/>
      <c r="UXN3" s="215"/>
      <c r="UXO3" s="215"/>
      <c r="UXP3" s="215"/>
      <c r="UXQ3" s="215"/>
      <c r="UXR3" s="215"/>
      <c r="UXS3" s="215"/>
      <c r="UXT3" s="215"/>
      <c r="UXU3" s="215"/>
      <c r="UXV3" s="215"/>
      <c r="UXW3" s="215"/>
      <c r="UXX3" s="215"/>
      <c r="UXY3" s="215"/>
      <c r="UXZ3" s="215"/>
      <c r="UYA3" s="215"/>
      <c r="UYB3" s="215"/>
      <c r="UYC3" s="215"/>
      <c r="UYD3" s="215"/>
      <c r="UYE3" s="215"/>
      <c r="UYF3" s="215"/>
      <c r="UYG3" s="215"/>
      <c r="UYH3" s="215"/>
      <c r="UYI3" s="215"/>
      <c r="UYJ3" s="215"/>
      <c r="UYK3" s="215"/>
      <c r="UYL3" s="215"/>
      <c r="UYM3" s="215"/>
      <c r="UYN3" s="215"/>
      <c r="UYO3" s="215"/>
      <c r="UYP3" s="215"/>
      <c r="UYQ3" s="215"/>
      <c r="UYR3" s="215"/>
      <c r="UYS3" s="215"/>
      <c r="UYT3" s="215"/>
      <c r="UYU3" s="215"/>
      <c r="UYV3" s="215"/>
      <c r="UYW3" s="215"/>
      <c r="UYX3" s="215"/>
      <c r="UYY3" s="215"/>
      <c r="UYZ3" s="215"/>
      <c r="UZA3" s="215"/>
      <c r="UZB3" s="215"/>
      <c r="UZC3" s="215"/>
      <c r="UZD3" s="215"/>
      <c r="UZE3" s="215"/>
      <c r="UZF3" s="215"/>
      <c r="UZG3" s="215"/>
      <c r="UZH3" s="215"/>
      <c r="UZI3" s="215"/>
      <c r="UZJ3" s="215"/>
      <c r="UZK3" s="215"/>
      <c r="UZL3" s="215"/>
      <c r="UZM3" s="215"/>
      <c r="UZN3" s="215"/>
      <c r="UZO3" s="215"/>
      <c r="UZP3" s="215"/>
      <c r="UZQ3" s="215"/>
      <c r="UZR3" s="215"/>
      <c r="UZS3" s="215"/>
      <c r="UZT3" s="215"/>
      <c r="UZU3" s="215"/>
      <c r="UZV3" s="215"/>
      <c r="UZW3" s="215"/>
      <c r="UZX3" s="215"/>
      <c r="UZY3" s="215"/>
      <c r="UZZ3" s="215"/>
      <c r="VAA3" s="215"/>
      <c r="VAB3" s="215"/>
      <c r="VAC3" s="215"/>
      <c r="VAD3" s="215"/>
      <c r="VAE3" s="215"/>
      <c r="VAF3" s="215"/>
      <c r="VAG3" s="215"/>
      <c r="VAH3" s="215"/>
      <c r="VAI3" s="215"/>
      <c r="VAJ3" s="215"/>
      <c r="VAK3" s="215"/>
      <c r="VAL3" s="215"/>
      <c r="VAM3" s="215"/>
      <c r="VAN3" s="215"/>
      <c r="VAO3" s="215"/>
      <c r="VAP3" s="215"/>
      <c r="VAQ3" s="215"/>
      <c r="VAR3" s="215"/>
      <c r="VAS3" s="215"/>
      <c r="VAT3" s="215"/>
      <c r="VAU3" s="215"/>
      <c r="VAV3" s="215"/>
      <c r="VAW3" s="215"/>
      <c r="VAX3" s="215"/>
      <c r="VAY3" s="215"/>
      <c r="VAZ3" s="215"/>
      <c r="VBA3" s="215"/>
      <c r="VBB3" s="215"/>
      <c r="VBC3" s="215"/>
      <c r="VBD3" s="215"/>
      <c r="VBE3" s="215"/>
      <c r="VBF3" s="215"/>
      <c r="VBG3" s="215"/>
      <c r="VBH3" s="215"/>
      <c r="VBI3" s="215"/>
      <c r="VBJ3" s="215"/>
      <c r="VBK3" s="215"/>
      <c r="VBL3" s="215"/>
      <c r="VBM3" s="215"/>
      <c r="VBN3" s="215"/>
      <c r="VBO3" s="215"/>
      <c r="VBP3" s="215"/>
      <c r="VBQ3" s="215"/>
      <c r="VBR3" s="215"/>
      <c r="VBS3" s="215"/>
      <c r="VBT3" s="215"/>
      <c r="VBU3" s="215"/>
      <c r="VBV3" s="215"/>
      <c r="VBW3" s="215"/>
      <c r="VBX3" s="215"/>
      <c r="VBY3" s="215"/>
      <c r="VBZ3" s="215"/>
      <c r="VCA3" s="215"/>
      <c r="VCB3" s="215"/>
      <c r="VCC3" s="215"/>
      <c r="VCD3" s="215"/>
      <c r="VCE3" s="215"/>
      <c r="VCF3" s="215"/>
      <c r="VCG3" s="215"/>
      <c r="VCH3" s="215"/>
      <c r="VCI3" s="215"/>
      <c r="VCJ3" s="215"/>
      <c r="VCK3" s="215"/>
      <c r="VCL3" s="215"/>
      <c r="VCM3" s="215"/>
      <c r="VCN3" s="215"/>
      <c r="VCO3" s="215"/>
      <c r="VCP3" s="215"/>
      <c r="VCQ3" s="215"/>
      <c r="VCR3" s="215"/>
      <c r="VCS3" s="215"/>
      <c r="VCT3" s="215"/>
      <c r="VCU3" s="215"/>
      <c r="VCV3" s="215"/>
      <c r="VCW3" s="215"/>
      <c r="VCX3" s="215"/>
      <c r="VCY3" s="215"/>
      <c r="VCZ3" s="215"/>
      <c r="VDA3" s="215"/>
      <c r="VDB3" s="215"/>
      <c r="VDC3" s="215"/>
      <c r="VDD3" s="215"/>
      <c r="VDE3" s="215"/>
      <c r="VDF3" s="215"/>
      <c r="VDG3" s="215"/>
      <c r="VDH3" s="215"/>
      <c r="VDI3" s="215"/>
      <c r="VDJ3" s="215"/>
      <c r="VDK3" s="215"/>
      <c r="VDL3" s="215"/>
      <c r="VDM3" s="215"/>
      <c r="VDN3" s="215"/>
      <c r="VDO3" s="215"/>
      <c r="VDP3" s="215"/>
      <c r="VDQ3" s="215"/>
      <c r="VDR3" s="215"/>
      <c r="VDS3" s="215"/>
      <c r="VDT3" s="215"/>
      <c r="VDU3" s="215"/>
      <c r="VDV3" s="215"/>
      <c r="VDW3" s="215"/>
      <c r="VDX3" s="215"/>
      <c r="VDY3" s="215"/>
      <c r="VDZ3" s="215"/>
      <c r="VEA3" s="215"/>
      <c r="VEB3" s="215"/>
      <c r="VEC3" s="215"/>
      <c r="VED3" s="215"/>
      <c r="VEE3" s="215"/>
      <c r="VEF3" s="215"/>
      <c r="VEG3" s="215"/>
      <c r="VEH3" s="215"/>
      <c r="VEI3" s="215"/>
      <c r="VEJ3" s="215"/>
      <c r="VEK3" s="215"/>
      <c r="VEL3" s="215"/>
      <c r="VEM3" s="215"/>
      <c r="VEN3" s="215"/>
      <c r="VEO3" s="215"/>
      <c r="VEP3" s="215"/>
      <c r="VEQ3" s="215"/>
      <c r="VER3" s="215"/>
      <c r="VES3" s="215"/>
      <c r="VET3" s="215"/>
      <c r="VEU3" s="215"/>
      <c r="VEV3" s="215"/>
      <c r="VEW3" s="215"/>
      <c r="VEX3" s="215"/>
      <c r="VEY3" s="215"/>
      <c r="VEZ3" s="215"/>
      <c r="VFA3" s="215"/>
      <c r="VFB3" s="215"/>
      <c r="VFC3" s="215"/>
      <c r="VFD3" s="215"/>
      <c r="VFE3" s="215"/>
      <c r="VFF3" s="215"/>
      <c r="VFG3" s="215"/>
      <c r="VFH3" s="215"/>
      <c r="VFI3" s="215"/>
      <c r="VFJ3" s="215"/>
      <c r="VFK3" s="215"/>
      <c r="VFL3" s="215"/>
      <c r="VFM3" s="215"/>
      <c r="VFN3" s="215"/>
      <c r="VFO3" s="215"/>
      <c r="VFP3" s="215"/>
      <c r="VFQ3" s="215"/>
      <c r="VFR3" s="215"/>
      <c r="VFS3" s="215"/>
      <c r="VFT3" s="215"/>
      <c r="VFU3" s="215"/>
      <c r="VFV3" s="215"/>
      <c r="VFW3" s="215"/>
      <c r="VFX3" s="215"/>
      <c r="VFY3" s="215"/>
      <c r="VFZ3" s="215"/>
      <c r="VGA3" s="215"/>
      <c r="VGB3" s="215"/>
      <c r="VGC3" s="215"/>
      <c r="VGD3" s="215"/>
      <c r="VGE3" s="215"/>
      <c r="VGF3" s="215"/>
      <c r="VGG3" s="215"/>
      <c r="VGH3" s="215"/>
      <c r="VGI3" s="215"/>
      <c r="VGJ3" s="215"/>
      <c r="VGK3" s="215"/>
      <c r="VGL3" s="215"/>
      <c r="VGM3" s="215"/>
      <c r="VGN3" s="215"/>
      <c r="VGO3" s="215"/>
      <c r="VGP3" s="215"/>
      <c r="VGQ3" s="215"/>
      <c r="VGR3" s="215"/>
      <c r="VGS3" s="215"/>
      <c r="VGT3" s="215"/>
      <c r="VGU3" s="215"/>
      <c r="VGV3" s="215"/>
      <c r="VGW3" s="215"/>
      <c r="VGX3" s="215"/>
      <c r="VGY3" s="215"/>
      <c r="VGZ3" s="215"/>
      <c r="VHA3" s="215"/>
      <c r="VHB3" s="215"/>
      <c r="VHC3" s="215"/>
      <c r="VHD3" s="215"/>
      <c r="VHE3" s="215"/>
      <c r="VHF3" s="215"/>
      <c r="VHG3" s="215"/>
      <c r="VHH3" s="215"/>
      <c r="VHI3" s="215"/>
      <c r="VHJ3" s="215"/>
      <c r="VHK3" s="215"/>
      <c r="VHL3" s="215"/>
      <c r="VHM3" s="215"/>
      <c r="VHN3" s="215"/>
      <c r="VHO3" s="215"/>
      <c r="VHP3" s="215"/>
      <c r="VHQ3" s="215"/>
      <c r="VHR3" s="215"/>
      <c r="VHS3" s="215"/>
      <c r="VHT3" s="215"/>
      <c r="VHU3" s="215"/>
      <c r="VHV3" s="215"/>
      <c r="VHW3" s="215"/>
      <c r="VHX3" s="215"/>
      <c r="VHY3" s="215"/>
      <c r="VHZ3" s="215"/>
      <c r="VIA3" s="215"/>
      <c r="VIB3" s="215"/>
      <c r="VIC3" s="215"/>
      <c r="VID3" s="215"/>
      <c r="VIE3" s="215"/>
      <c r="VIF3" s="215"/>
      <c r="VIG3" s="215"/>
      <c r="VIH3" s="215"/>
      <c r="VII3" s="215"/>
      <c r="VIJ3" s="215"/>
      <c r="VIK3" s="215"/>
      <c r="VIL3" s="215"/>
      <c r="VIM3" s="215"/>
      <c r="VIN3" s="215"/>
      <c r="VIO3" s="215"/>
      <c r="VIP3" s="215"/>
      <c r="VIQ3" s="215"/>
      <c r="VIR3" s="215"/>
      <c r="VIS3" s="215"/>
      <c r="VIT3" s="215"/>
      <c r="VIU3" s="215"/>
      <c r="VIV3" s="215"/>
      <c r="VIW3" s="215"/>
      <c r="VIX3" s="215"/>
      <c r="VIY3" s="215"/>
      <c r="VIZ3" s="215"/>
      <c r="VJA3" s="215"/>
      <c r="VJB3" s="215"/>
      <c r="VJC3" s="215"/>
      <c r="VJD3" s="215"/>
      <c r="VJE3" s="215"/>
      <c r="VJF3" s="215"/>
      <c r="VJG3" s="215"/>
      <c r="VJH3" s="215"/>
      <c r="VJI3" s="215"/>
      <c r="VJJ3" s="215"/>
      <c r="VJK3" s="215"/>
      <c r="VJL3" s="215"/>
      <c r="VJM3" s="215"/>
      <c r="VJN3" s="215"/>
      <c r="VJO3" s="215"/>
      <c r="VJP3" s="215"/>
      <c r="VJQ3" s="215"/>
      <c r="VJR3" s="215"/>
      <c r="VJS3" s="215"/>
      <c r="VJT3" s="215"/>
      <c r="VJU3" s="215"/>
      <c r="VJV3" s="215"/>
      <c r="VJW3" s="215"/>
      <c r="VJX3" s="215"/>
      <c r="VJY3" s="215"/>
      <c r="VJZ3" s="215"/>
      <c r="VKA3" s="215"/>
      <c r="VKB3" s="215"/>
      <c r="VKC3" s="215"/>
      <c r="VKD3" s="215"/>
      <c r="VKE3" s="215"/>
      <c r="VKF3" s="215"/>
      <c r="VKG3" s="215"/>
      <c r="VKH3" s="215"/>
      <c r="VKI3" s="215"/>
      <c r="VKJ3" s="215"/>
      <c r="VKK3" s="215"/>
      <c r="VKL3" s="215"/>
      <c r="VKM3" s="215"/>
      <c r="VKN3" s="215"/>
      <c r="VKO3" s="215"/>
      <c r="VKP3" s="215"/>
      <c r="VKQ3" s="215"/>
      <c r="VKR3" s="215"/>
      <c r="VKS3" s="215"/>
      <c r="VKT3" s="215"/>
      <c r="VKU3" s="215"/>
      <c r="VKV3" s="215"/>
      <c r="VKW3" s="215"/>
      <c r="VKX3" s="215"/>
      <c r="VKY3" s="215"/>
      <c r="VKZ3" s="215"/>
      <c r="VLA3" s="215"/>
      <c r="VLB3" s="215"/>
      <c r="VLC3" s="215"/>
      <c r="VLD3" s="215"/>
      <c r="VLE3" s="215"/>
      <c r="VLF3" s="215"/>
      <c r="VLG3" s="215"/>
      <c r="VLH3" s="215"/>
      <c r="VLI3" s="215"/>
      <c r="VLJ3" s="215"/>
      <c r="VLK3" s="215"/>
      <c r="VLL3" s="215"/>
      <c r="VLM3" s="215"/>
      <c r="VLN3" s="215"/>
      <c r="VLO3" s="215"/>
      <c r="VLP3" s="215"/>
      <c r="VLQ3" s="215"/>
      <c r="VLR3" s="215"/>
      <c r="VLS3" s="215"/>
      <c r="VLT3" s="215"/>
      <c r="VLU3" s="215"/>
      <c r="VLV3" s="215"/>
      <c r="VLW3" s="215"/>
      <c r="VLX3" s="215"/>
      <c r="VLY3" s="215"/>
      <c r="VLZ3" s="215"/>
      <c r="VMA3" s="215"/>
      <c r="VMB3" s="215"/>
      <c r="VMC3" s="215"/>
      <c r="VMD3" s="215"/>
      <c r="VME3" s="215"/>
      <c r="VMF3" s="215"/>
      <c r="VMG3" s="215"/>
      <c r="VMH3" s="215"/>
      <c r="VMI3" s="215"/>
      <c r="VMJ3" s="215"/>
      <c r="VMK3" s="215"/>
      <c r="VML3" s="215"/>
      <c r="VMM3" s="215"/>
      <c r="VMN3" s="215"/>
      <c r="VMO3" s="215"/>
      <c r="VMP3" s="215"/>
      <c r="VMQ3" s="215"/>
      <c r="VMR3" s="215"/>
      <c r="VMS3" s="215"/>
      <c r="VMT3" s="215"/>
      <c r="VMU3" s="215"/>
      <c r="VMV3" s="215"/>
      <c r="VMW3" s="215"/>
      <c r="VMX3" s="215"/>
      <c r="VMY3" s="215"/>
      <c r="VMZ3" s="215"/>
      <c r="VNA3" s="215"/>
      <c r="VNB3" s="215"/>
      <c r="VNC3" s="215"/>
      <c r="VND3" s="215"/>
      <c r="VNE3" s="215"/>
      <c r="VNF3" s="215"/>
      <c r="VNG3" s="215"/>
      <c r="VNH3" s="215"/>
      <c r="VNI3" s="215"/>
      <c r="VNJ3" s="215"/>
      <c r="VNK3" s="215"/>
      <c r="VNL3" s="215"/>
      <c r="VNM3" s="215"/>
      <c r="VNN3" s="215"/>
      <c r="VNO3" s="215"/>
      <c r="VNP3" s="215"/>
      <c r="VNQ3" s="215"/>
      <c r="VNR3" s="215"/>
      <c r="VNS3" s="215"/>
      <c r="VNT3" s="215"/>
      <c r="VNU3" s="215"/>
      <c r="VNV3" s="215"/>
      <c r="VNW3" s="215"/>
      <c r="VNX3" s="215"/>
      <c r="VNY3" s="215"/>
      <c r="VNZ3" s="215"/>
      <c r="VOA3" s="215"/>
      <c r="VOB3" s="215"/>
      <c r="VOC3" s="215"/>
      <c r="VOD3" s="215"/>
      <c r="VOE3" s="215"/>
      <c r="VOF3" s="215"/>
      <c r="VOG3" s="215"/>
      <c r="VOH3" s="215"/>
      <c r="VOI3" s="215"/>
      <c r="VOJ3" s="215"/>
      <c r="VOK3" s="215"/>
      <c r="VOL3" s="215"/>
      <c r="VOM3" s="215"/>
      <c r="VON3" s="215"/>
      <c r="VOO3" s="215"/>
      <c r="VOP3" s="215"/>
      <c r="VOQ3" s="215"/>
      <c r="VOR3" s="215"/>
      <c r="VOS3" s="215"/>
      <c r="VOT3" s="215"/>
      <c r="VOU3" s="215"/>
      <c r="VOV3" s="215"/>
      <c r="VOW3" s="215"/>
      <c r="VOX3" s="215"/>
      <c r="VOY3" s="215"/>
      <c r="VOZ3" s="215"/>
      <c r="VPA3" s="215"/>
      <c r="VPB3" s="215"/>
      <c r="VPC3" s="215"/>
      <c r="VPD3" s="215"/>
      <c r="VPE3" s="215"/>
      <c r="VPF3" s="215"/>
      <c r="VPG3" s="215"/>
      <c r="VPH3" s="215"/>
      <c r="VPI3" s="215"/>
      <c r="VPJ3" s="215"/>
      <c r="VPK3" s="215"/>
      <c r="VPL3" s="215"/>
      <c r="VPM3" s="215"/>
      <c r="VPN3" s="215"/>
      <c r="VPO3" s="215"/>
      <c r="VPP3" s="215"/>
      <c r="VPQ3" s="215"/>
      <c r="VPR3" s="215"/>
      <c r="VPS3" s="215"/>
      <c r="VPT3" s="215"/>
      <c r="VPU3" s="215"/>
      <c r="VPV3" s="215"/>
      <c r="VPW3" s="215"/>
      <c r="VPX3" s="215"/>
      <c r="VPY3" s="215"/>
      <c r="VPZ3" s="215"/>
      <c r="VQA3" s="215"/>
      <c r="VQB3" s="215"/>
      <c r="VQC3" s="215"/>
      <c r="VQD3" s="215"/>
      <c r="VQE3" s="215"/>
      <c r="VQF3" s="215"/>
      <c r="VQG3" s="215"/>
      <c r="VQH3" s="215"/>
      <c r="VQI3" s="215"/>
      <c r="VQJ3" s="215"/>
      <c r="VQK3" s="215"/>
      <c r="VQL3" s="215"/>
      <c r="VQM3" s="215"/>
      <c r="VQN3" s="215"/>
      <c r="VQO3" s="215"/>
      <c r="VQP3" s="215"/>
      <c r="VQQ3" s="215"/>
      <c r="VQR3" s="215"/>
      <c r="VQS3" s="215"/>
      <c r="VQT3" s="215"/>
      <c r="VQU3" s="215"/>
      <c r="VQV3" s="215"/>
      <c r="VQW3" s="215"/>
      <c r="VQX3" s="215"/>
      <c r="VQY3" s="215"/>
      <c r="VQZ3" s="215"/>
      <c r="VRA3" s="215"/>
      <c r="VRB3" s="215"/>
      <c r="VRC3" s="215"/>
      <c r="VRD3" s="215"/>
      <c r="VRE3" s="215"/>
      <c r="VRF3" s="215"/>
      <c r="VRG3" s="215"/>
      <c r="VRH3" s="215"/>
      <c r="VRI3" s="215"/>
      <c r="VRJ3" s="215"/>
      <c r="VRK3" s="215"/>
      <c r="VRL3" s="215"/>
      <c r="VRM3" s="215"/>
      <c r="VRN3" s="215"/>
      <c r="VRO3" s="215"/>
      <c r="VRP3" s="215"/>
      <c r="VRQ3" s="215"/>
      <c r="VRR3" s="215"/>
      <c r="VRS3" s="215"/>
      <c r="VRT3" s="215"/>
      <c r="VRU3" s="215"/>
      <c r="VRV3" s="215"/>
      <c r="VRW3" s="215"/>
      <c r="VRX3" s="215"/>
      <c r="VRY3" s="215"/>
      <c r="VRZ3" s="215"/>
      <c r="VSA3" s="215"/>
      <c r="VSB3" s="215"/>
      <c r="VSC3" s="215"/>
      <c r="VSD3" s="215"/>
      <c r="VSE3" s="215"/>
      <c r="VSF3" s="215"/>
      <c r="VSG3" s="215"/>
      <c r="VSH3" s="215"/>
      <c r="VSI3" s="215"/>
      <c r="VSJ3" s="215"/>
      <c r="VSK3" s="215"/>
      <c r="VSL3" s="215"/>
      <c r="VSM3" s="215"/>
      <c r="VSN3" s="215"/>
      <c r="VSO3" s="215"/>
      <c r="VSP3" s="215"/>
      <c r="VSQ3" s="215"/>
      <c r="VSR3" s="215"/>
      <c r="VSS3" s="215"/>
      <c r="VST3" s="215"/>
      <c r="VSU3" s="215"/>
      <c r="VSV3" s="215"/>
      <c r="VSW3" s="215"/>
      <c r="VSX3" s="215"/>
      <c r="VSY3" s="215"/>
      <c r="VSZ3" s="215"/>
      <c r="VTA3" s="215"/>
      <c r="VTB3" s="215"/>
      <c r="VTC3" s="215"/>
      <c r="VTD3" s="215"/>
      <c r="VTE3" s="215"/>
      <c r="VTF3" s="215"/>
      <c r="VTG3" s="215"/>
      <c r="VTH3" s="215"/>
      <c r="VTI3" s="215"/>
      <c r="VTJ3" s="215"/>
      <c r="VTK3" s="215"/>
      <c r="VTL3" s="215"/>
      <c r="VTM3" s="215"/>
      <c r="VTN3" s="215"/>
      <c r="VTO3" s="215"/>
      <c r="VTP3" s="215"/>
      <c r="VTQ3" s="215"/>
      <c r="VTR3" s="215"/>
      <c r="VTS3" s="215"/>
      <c r="VTT3" s="215"/>
      <c r="VTU3" s="215"/>
      <c r="VTV3" s="215"/>
      <c r="VTW3" s="215"/>
      <c r="VTX3" s="215"/>
      <c r="VTY3" s="215"/>
      <c r="VTZ3" s="215"/>
      <c r="VUA3" s="215"/>
      <c r="VUB3" s="215"/>
      <c r="VUC3" s="215"/>
      <c r="VUD3" s="215"/>
      <c r="VUE3" s="215"/>
      <c r="VUF3" s="215"/>
      <c r="VUG3" s="215"/>
      <c r="VUH3" s="215"/>
      <c r="VUI3" s="215"/>
      <c r="VUJ3" s="215"/>
      <c r="VUK3" s="215"/>
      <c r="VUL3" s="215"/>
      <c r="VUM3" s="215"/>
      <c r="VUN3" s="215"/>
      <c r="VUO3" s="215"/>
      <c r="VUP3" s="215"/>
      <c r="VUQ3" s="215"/>
      <c r="VUR3" s="215"/>
      <c r="VUS3" s="215"/>
      <c r="VUT3" s="215"/>
      <c r="VUU3" s="215"/>
      <c r="VUV3" s="215"/>
      <c r="VUW3" s="215"/>
      <c r="VUX3" s="215"/>
      <c r="VUY3" s="215"/>
      <c r="VUZ3" s="215"/>
      <c r="VVA3" s="215"/>
      <c r="VVB3" s="215"/>
      <c r="VVC3" s="215"/>
      <c r="VVD3" s="215"/>
      <c r="VVE3" s="215"/>
      <c r="VVF3" s="215"/>
      <c r="VVG3" s="215"/>
      <c r="VVH3" s="215"/>
      <c r="VVI3" s="215"/>
      <c r="VVJ3" s="215"/>
      <c r="VVK3" s="215"/>
      <c r="VVL3" s="215"/>
      <c r="VVM3" s="215"/>
      <c r="VVN3" s="215"/>
      <c r="VVO3" s="215"/>
      <c r="VVP3" s="215"/>
      <c r="VVQ3" s="215"/>
      <c r="VVR3" s="215"/>
      <c r="VVS3" s="215"/>
      <c r="VVT3" s="215"/>
      <c r="VVU3" s="215"/>
      <c r="VVV3" s="215"/>
      <c r="VVW3" s="215"/>
      <c r="VVX3" s="215"/>
      <c r="VVY3" s="215"/>
      <c r="VVZ3" s="215"/>
      <c r="VWA3" s="215"/>
      <c r="VWB3" s="215"/>
      <c r="VWC3" s="215"/>
      <c r="VWD3" s="215"/>
      <c r="VWE3" s="215"/>
      <c r="VWF3" s="215"/>
      <c r="VWG3" s="215"/>
      <c r="VWH3" s="215"/>
      <c r="VWI3" s="215"/>
      <c r="VWJ3" s="215"/>
      <c r="VWK3" s="215"/>
      <c r="VWL3" s="215"/>
      <c r="VWM3" s="215"/>
      <c r="VWN3" s="215"/>
      <c r="VWO3" s="215"/>
      <c r="VWP3" s="215"/>
      <c r="VWQ3" s="215"/>
      <c r="VWR3" s="215"/>
      <c r="VWS3" s="215"/>
      <c r="VWT3" s="215"/>
      <c r="VWU3" s="215"/>
      <c r="VWV3" s="215"/>
      <c r="VWW3" s="215"/>
      <c r="VWX3" s="215"/>
      <c r="VWY3" s="215"/>
      <c r="VWZ3" s="215"/>
      <c r="VXA3" s="215"/>
      <c r="VXB3" s="215"/>
      <c r="VXC3" s="215"/>
      <c r="VXD3" s="215"/>
      <c r="VXE3" s="215"/>
      <c r="VXF3" s="215"/>
      <c r="VXG3" s="215"/>
      <c r="VXH3" s="215"/>
      <c r="VXI3" s="215"/>
      <c r="VXJ3" s="215"/>
      <c r="VXK3" s="215"/>
      <c r="VXL3" s="215"/>
      <c r="VXM3" s="215"/>
      <c r="VXN3" s="215"/>
      <c r="VXO3" s="215"/>
      <c r="VXP3" s="215"/>
      <c r="VXQ3" s="215"/>
      <c r="VXR3" s="215"/>
      <c r="VXS3" s="215"/>
      <c r="VXT3" s="215"/>
      <c r="VXU3" s="215"/>
      <c r="VXV3" s="215"/>
      <c r="VXW3" s="215"/>
      <c r="VXX3" s="215"/>
      <c r="VXY3" s="215"/>
      <c r="VXZ3" s="215"/>
      <c r="VYA3" s="215"/>
      <c r="VYB3" s="215"/>
      <c r="VYC3" s="215"/>
      <c r="VYD3" s="215"/>
      <c r="VYE3" s="215"/>
      <c r="VYF3" s="215"/>
      <c r="VYG3" s="215"/>
      <c r="VYH3" s="215"/>
      <c r="VYI3" s="215"/>
      <c r="VYJ3" s="215"/>
      <c r="VYK3" s="215"/>
      <c r="VYL3" s="215"/>
      <c r="VYM3" s="215"/>
      <c r="VYN3" s="215"/>
      <c r="VYO3" s="215"/>
      <c r="VYP3" s="215"/>
      <c r="VYQ3" s="215"/>
      <c r="VYR3" s="215"/>
      <c r="VYS3" s="215"/>
      <c r="VYT3" s="215"/>
      <c r="VYU3" s="215"/>
      <c r="VYV3" s="215"/>
      <c r="VYW3" s="215"/>
      <c r="VYX3" s="215"/>
      <c r="VYY3" s="215"/>
      <c r="VYZ3" s="215"/>
      <c r="VZA3" s="215"/>
      <c r="VZB3" s="215"/>
      <c r="VZC3" s="215"/>
      <c r="VZD3" s="215"/>
      <c r="VZE3" s="215"/>
      <c r="VZF3" s="215"/>
      <c r="VZG3" s="215"/>
      <c r="VZH3" s="215"/>
      <c r="VZI3" s="215"/>
      <c r="VZJ3" s="215"/>
      <c r="VZK3" s="215"/>
      <c r="VZL3" s="215"/>
      <c r="VZM3" s="215"/>
      <c r="VZN3" s="215"/>
      <c r="VZO3" s="215"/>
      <c r="VZP3" s="215"/>
      <c r="VZQ3" s="215"/>
      <c r="VZR3" s="215"/>
      <c r="VZS3" s="215"/>
      <c r="VZT3" s="215"/>
      <c r="VZU3" s="215"/>
      <c r="VZV3" s="215"/>
      <c r="VZW3" s="215"/>
      <c r="VZX3" s="215"/>
      <c r="VZY3" s="215"/>
      <c r="VZZ3" s="215"/>
      <c r="WAA3" s="215"/>
      <c r="WAB3" s="215"/>
      <c r="WAC3" s="215"/>
      <c r="WAD3" s="215"/>
      <c r="WAE3" s="215"/>
      <c r="WAF3" s="215"/>
      <c r="WAG3" s="215"/>
      <c r="WAH3" s="215"/>
      <c r="WAI3" s="215"/>
      <c r="WAJ3" s="215"/>
      <c r="WAK3" s="215"/>
      <c r="WAL3" s="215"/>
      <c r="WAM3" s="215"/>
      <c r="WAN3" s="215"/>
      <c r="WAO3" s="215"/>
      <c r="WAP3" s="215"/>
      <c r="WAQ3" s="215"/>
      <c r="WAR3" s="215"/>
      <c r="WAS3" s="215"/>
      <c r="WAT3" s="215"/>
      <c r="WAU3" s="215"/>
      <c r="WAV3" s="215"/>
      <c r="WAW3" s="215"/>
      <c r="WAX3" s="215"/>
      <c r="WAY3" s="215"/>
      <c r="WAZ3" s="215"/>
      <c r="WBA3" s="215"/>
      <c r="WBB3" s="215"/>
      <c r="WBC3" s="215"/>
      <c r="WBD3" s="215"/>
      <c r="WBE3" s="215"/>
      <c r="WBF3" s="215"/>
      <c r="WBG3" s="215"/>
      <c r="WBH3" s="215"/>
      <c r="WBI3" s="215"/>
      <c r="WBJ3" s="215"/>
      <c r="WBK3" s="215"/>
      <c r="WBL3" s="215"/>
      <c r="WBM3" s="215"/>
      <c r="WBN3" s="215"/>
      <c r="WBO3" s="215"/>
      <c r="WBP3" s="215"/>
      <c r="WBQ3" s="215"/>
      <c r="WBR3" s="215"/>
      <c r="WBS3" s="215"/>
      <c r="WBT3" s="215"/>
      <c r="WBU3" s="215"/>
      <c r="WBV3" s="215"/>
      <c r="WBW3" s="215"/>
      <c r="WBX3" s="215"/>
      <c r="WBY3" s="215"/>
      <c r="WBZ3" s="215"/>
      <c r="WCA3" s="215"/>
      <c r="WCB3" s="215"/>
      <c r="WCC3" s="215"/>
      <c r="WCD3" s="215"/>
      <c r="WCE3" s="215"/>
      <c r="WCF3" s="215"/>
      <c r="WCG3" s="215"/>
      <c r="WCH3" s="215"/>
      <c r="WCI3" s="215"/>
      <c r="WCJ3" s="215"/>
      <c r="WCK3" s="215"/>
      <c r="WCL3" s="215"/>
      <c r="WCM3" s="215"/>
      <c r="WCN3" s="215"/>
      <c r="WCO3" s="215"/>
      <c r="WCP3" s="215"/>
      <c r="WCQ3" s="215"/>
      <c r="WCR3" s="215"/>
      <c r="WCS3" s="215"/>
      <c r="WCT3" s="215"/>
      <c r="WCU3" s="215"/>
      <c r="WCV3" s="215"/>
      <c r="WCW3" s="215"/>
      <c r="WCX3" s="215"/>
      <c r="WCY3" s="215"/>
      <c r="WCZ3" s="215"/>
      <c r="WDA3" s="215"/>
      <c r="WDB3" s="215"/>
      <c r="WDC3" s="215"/>
      <c r="WDD3" s="215"/>
      <c r="WDE3" s="215"/>
      <c r="WDF3" s="215"/>
      <c r="WDG3" s="215"/>
      <c r="WDH3" s="215"/>
      <c r="WDI3" s="215"/>
      <c r="WDJ3" s="215"/>
      <c r="WDK3" s="215"/>
      <c r="WDL3" s="215"/>
      <c r="WDM3" s="215"/>
      <c r="WDN3" s="215"/>
      <c r="WDO3" s="215"/>
      <c r="WDP3" s="215"/>
      <c r="WDQ3" s="215"/>
      <c r="WDR3" s="215"/>
      <c r="WDS3" s="215"/>
      <c r="WDT3" s="215"/>
      <c r="WDU3" s="215"/>
      <c r="WDV3" s="215"/>
      <c r="WDW3" s="215"/>
      <c r="WDX3" s="215"/>
      <c r="WDY3" s="215"/>
      <c r="WDZ3" s="215"/>
      <c r="WEA3" s="215"/>
      <c r="WEB3" s="215"/>
      <c r="WEC3" s="215"/>
      <c r="WED3" s="215"/>
      <c r="WEE3" s="215"/>
      <c r="WEF3" s="215"/>
      <c r="WEG3" s="215"/>
      <c r="WEH3" s="215"/>
      <c r="WEI3" s="215"/>
      <c r="WEJ3" s="215"/>
      <c r="WEK3" s="215"/>
      <c r="WEL3" s="215"/>
      <c r="WEM3" s="215"/>
      <c r="WEN3" s="215"/>
      <c r="WEO3" s="215"/>
      <c r="WEP3" s="215"/>
      <c r="WEQ3" s="215"/>
      <c r="WER3" s="215"/>
      <c r="WES3" s="215"/>
      <c r="WET3" s="215"/>
      <c r="WEU3" s="215"/>
      <c r="WEV3" s="215"/>
      <c r="WEW3" s="215"/>
      <c r="WEX3" s="215"/>
      <c r="WEY3" s="215"/>
      <c r="WEZ3" s="215"/>
      <c r="WFA3" s="215"/>
      <c r="WFB3" s="215"/>
      <c r="WFC3" s="215"/>
      <c r="WFD3" s="215"/>
      <c r="WFE3" s="215"/>
      <c r="WFF3" s="215"/>
      <c r="WFG3" s="215"/>
      <c r="WFH3" s="215"/>
      <c r="WFI3" s="215"/>
      <c r="WFJ3" s="215"/>
      <c r="WFK3" s="215"/>
      <c r="WFL3" s="215"/>
      <c r="WFM3" s="215"/>
      <c r="WFN3" s="215"/>
      <c r="WFO3" s="215"/>
      <c r="WFP3" s="215"/>
      <c r="WFQ3" s="215"/>
      <c r="WFR3" s="215"/>
      <c r="WFS3" s="215"/>
      <c r="WFT3" s="215"/>
      <c r="WFU3" s="215"/>
      <c r="WFV3" s="215"/>
      <c r="WFW3" s="215"/>
      <c r="WFX3" s="215"/>
      <c r="WFY3" s="215"/>
      <c r="WFZ3" s="215"/>
      <c r="WGA3" s="215"/>
      <c r="WGB3" s="215"/>
      <c r="WGC3" s="215"/>
      <c r="WGD3" s="215"/>
      <c r="WGE3" s="215"/>
      <c r="WGF3" s="215"/>
      <c r="WGG3" s="215"/>
      <c r="WGH3" s="215"/>
      <c r="WGI3" s="215"/>
      <c r="WGJ3" s="215"/>
      <c r="WGK3" s="215"/>
      <c r="WGL3" s="215"/>
      <c r="WGM3" s="215"/>
      <c r="WGN3" s="215"/>
      <c r="WGO3" s="215"/>
      <c r="WGP3" s="215"/>
      <c r="WGQ3" s="215"/>
      <c r="WGR3" s="215"/>
      <c r="WGS3" s="215"/>
      <c r="WGT3" s="215"/>
      <c r="WGU3" s="215"/>
      <c r="WGV3" s="215"/>
      <c r="WGW3" s="215"/>
      <c r="WGX3" s="215"/>
      <c r="WGY3" s="215"/>
      <c r="WGZ3" s="215"/>
      <c r="WHA3" s="215"/>
      <c r="WHB3" s="215"/>
      <c r="WHC3" s="215"/>
      <c r="WHD3" s="215"/>
      <c r="WHE3" s="215"/>
      <c r="WHF3" s="215"/>
      <c r="WHG3" s="215"/>
      <c r="WHH3" s="215"/>
      <c r="WHI3" s="215"/>
      <c r="WHJ3" s="215"/>
      <c r="WHK3" s="215"/>
      <c r="WHL3" s="215"/>
      <c r="WHM3" s="215"/>
      <c r="WHN3" s="215"/>
      <c r="WHO3" s="215"/>
      <c r="WHP3" s="215"/>
      <c r="WHQ3" s="215"/>
      <c r="WHR3" s="215"/>
      <c r="WHS3" s="215"/>
      <c r="WHT3" s="215"/>
      <c r="WHU3" s="215"/>
      <c r="WHV3" s="215"/>
      <c r="WHW3" s="215"/>
      <c r="WHX3" s="215"/>
      <c r="WHY3" s="215"/>
      <c r="WHZ3" s="215"/>
      <c r="WIA3" s="215"/>
      <c r="WIB3" s="215"/>
      <c r="WIC3" s="215"/>
      <c r="WID3" s="215"/>
      <c r="WIE3" s="215"/>
      <c r="WIF3" s="215"/>
      <c r="WIG3" s="215"/>
      <c r="WIH3" s="215"/>
      <c r="WII3" s="215"/>
      <c r="WIJ3" s="215"/>
      <c r="WIK3" s="215"/>
      <c r="WIL3" s="215"/>
      <c r="WIM3" s="215"/>
      <c r="WIN3" s="215"/>
      <c r="WIO3" s="215"/>
      <c r="WIP3" s="215"/>
      <c r="WIQ3" s="215"/>
      <c r="WIR3" s="215"/>
      <c r="WIS3" s="215"/>
      <c r="WIT3" s="215"/>
      <c r="WIU3" s="215"/>
      <c r="WIV3" s="215"/>
      <c r="WIW3" s="215"/>
      <c r="WIX3" s="215"/>
      <c r="WIY3" s="215"/>
      <c r="WIZ3" s="215"/>
      <c r="WJA3" s="215"/>
      <c r="WJB3" s="215"/>
      <c r="WJC3" s="215"/>
      <c r="WJD3" s="215"/>
      <c r="WJE3" s="215"/>
      <c r="WJF3" s="215"/>
      <c r="WJG3" s="215"/>
      <c r="WJH3" s="215"/>
      <c r="WJI3" s="215"/>
      <c r="WJJ3" s="215"/>
      <c r="WJK3" s="215"/>
      <c r="WJL3" s="215"/>
      <c r="WJM3" s="215"/>
      <c r="WJN3" s="215"/>
      <c r="WJO3" s="215"/>
      <c r="WJP3" s="215"/>
      <c r="WJQ3" s="215"/>
      <c r="WJR3" s="215"/>
      <c r="WJS3" s="215"/>
      <c r="WJT3" s="215"/>
      <c r="WJU3" s="215"/>
      <c r="WJV3" s="215"/>
      <c r="WJW3" s="215"/>
      <c r="WJX3" s="215"/>
      <c r="WJY3" s="215"/>
      <c r="WJZ3" s="215"/>
      <c r="WKA3" s="215"/>
      <c r="WKB3" s="215"/>
      <c r="WKC3" s="215"/>
      <c r="WKD3" s="215"/>
      <c r="WKE3" s="215"/>
      <c r="WKF3" s="215"/>
      <c r="WKG3" s="215"/>
      <c r="WKH3" s="215"/>
      <c r="WKI3" s="215"/>
      <c r="WKJ3" s="215"/>
      <c r="WKK3" s="215"/>
      <c r="WKL3" s="215"/>
      <c r="WKM3" s="215"/>
      <c r="WKN3" s="215"/>
      <c r="WKO3" s="215"/>
      <c r="WKP3" s="215"/>
      <c r="WKQ3" s="215"/>
      <c r="WKR3" s="215"/>
      <c r="WKS3" s="215"/>
      <c r="WKT3" s="215"/>
      <c r="WKU3" s="215"/>
      <c r="WKV3" s="215"/>
      <c r="WKW3" s="215"/>
      <c r="WKX3" s="215"/>
      <c r="WKY3" s="215"/>
      <c r="WKZ3" s="215"/>
      <c r="WLA3" s="215"/>
      <c r="WLB3" s="215"/>
      <c r="WLC3" s="215"/>
      <c r="WLD3" s="215"/>
      <c r="WLE3" s="215"/>
      <c r="WLF3" s="215"/>
      <c r="WLG3" s="215"/>
      <c r="WLH3" s="215"/>
      <c r="WLI3" s="215"/>
      <c r="WLJ3" s="215"/>
      <c r="WLK3" s="215"/>
      <c r="WLL3" s="215"/>
      <c r="WLM3" s="215"/>
      <c r="WLN3" s="215"/>
      <c r="WLO3" s="215"/>
      <c r="WLP3" s="215"/>
      <c r="WLQ3" s="215"/>
      <c r="WLR3" s="215"/>
      <c r="WLS3" s="215"/>
      <c r="WLT3" s="215"/>
      <c r="WLU3" s="215"/>
      <c r="WLV3" s="215"/>
      <c r="WLW3" s="215"/>
      <c r="WLX3" s="215"/>
      <c r="WLY3" s="215"/>
      <c r="WLZ3" s="215"/>
      <c r="WMA3" s="215"/>
      <c r="WMB3" s="215"/>
      <c r="WMC3" s="215"/>
      <c r="WMD3" s="215"/>
      <c r="WME3" s="215"/>
      <c r="WMF3" s="215"/>
      <c r="WMG3" s="215"/>
      <c r="WMH3" s="215"/>
      <c r="WMI3" s="215"/>
      <c r="WMJ3" s="215"/>
      <c r="WMK3" s="215"/>
      <c r="WML3" s="215"/>
      <c r="WMM3" s="215"/>
      <c r="WMN3" s="215"/>
      <c r="WMO3" s="215"/>
      <c r="WMP3" s="215"/>
      <c r="WMQ3" s="215"/>
      <c r="WMR3" s="215"/>
      <c r="WMS3" s="215"/>
      <c r="WMT3" s="215"/>
      <c r="WMU3" s="215"/>
      <c r="WMV3" s="215"/>
      <c r="WMW3" s="215"/>
      <c r="WMX3" s="215"/>
      <c r="WMY3" s="215"/>
      <c r="WMZ3" s="215"/>
      <c r="WNA3" s="215"/>
      <c r="WNB3" s="215"/>
      <c r="WNC3" s="215"/>
      <c r="WND3" s="215"/>
      <c r="WNE3" s="215"/>
      <c r="WNF3" s="215"/>
      <c r="WNG3" s="215"/>
      <c r="WNH3" s="215"/>
      <c r="WNI3" s="215"/>
      <c r="WNJ3" s="215"/>
      <c r="WNK3" s="215"/>
      <c r="WNL3" s="215"/>
      <c r="WNM3" s="215"/>
      <c r="WNN3" s="215"/>
      <c r="WNO3" s="215"/>
      <c r="WNP3" s="215"/>
      <c r="WNQ3" s="215"/>
      <c r="WNR3" s="215"/>
      <c r="WNS3" s="215"/>
      <c r="WNT3" s="215"/>
      <c r="WNU3" s="215"/>
      <c r="WNV3" s="215"/>
      <c r="WNW3" s="215"/>
      <c r="WNX3" s="215"/>
      <c r="WNY3" s="215"/>
      <c r="WNZ3" s="215"/>
      <c r="WOA3" s="215"/>
      <c r="WOB3" s="215"/>
      <c r="WOC3" s="215"/>
      <c r="WOD3" s="215"/>
      <c r="WOE3" s="215"/>
      <c r="WOF3" s="215"/>
      <c r="WOG3" s="215"/>
      <c r="WOH3" s="215"/>
      <c r="WOI3" s="215"/>
      <c r="WOJ3" s="215"/>
      <c r="WOK3" s="215"/>
      <c r="WOL3" s="215"/>
      <c r="WOM3" s="215"/>
      <c r="WON3" s="215"/>
      <c r="WOO3" s="215"/>
      <c r="WOP3" s="215"/>
      <c r="WOQ3" s="215"/>
      <c r="WOR3" s="215"/>
      <c r="WOS3" s="215"/>
      <c r="WOT3" s="215"/>
      <c r="WOU3" s="215"/>
      <c r="WOV3" s="215"/>
      <c r="WOW3" s="215"/>
      <c r="WOX3" s="215"/>
      <c r="WOY3" s="215"/>
      <c r="WOZ3" s="215"/>
      <c r="WPA3" s="215"/>
      <c r="WPB3" s="215"/>
      <c r="WPC3" s="215"/>
      <c r="WPD3" s="215"/>
      <c r="WPE3" s="215"/>
      <c r="WPF3" s="215"/>
      <c r="WPG3" s="215"/>
      <c r="WPH3" s="215"/>
      <c r="WPI3" s="215"/>
      <c r="WPJ3" s="215"/>
      <c r="WPK3" s="215"/>
      <c r="WPL3" s="215"/>
      <c r="WPM3" s="215"/>
      <c r="WPN3" s="215"/>
      <c r="WPO3" s="215"/>
      <c r="WPP3" s="215"/>
      <c r="WPQ3" s="215"/>
      <c r="WPR3" s="215"/>
      <c r="WPS3" s="215"/>
      <c r="WPT3" s="215"/>
      <c r="WPU3" s="215"/>
      <c r="WPV3" s="215"/>
      <c r="WPW3" s="215"/>
      <c r="WPX3" s="215"/>
      <c r="WPY3" s="215"/>
      <c r="WPZ3" s="215"/>
      <c r="WQA3" s="215"/>
      <c r="WQB3" s="215"/>
      <c r="WQC3" s="215"/>
      <c r="WQD3" s="215"/>
      <c r="WQE3" s="215"/>
      <c r="WQF3" s="215"/>
      <c r="WQG3" s="215"/>
      <c r="WQH3" s="215"/>
      <c r="WQI3" s="215"/>
      <c r="WQJ3" s="215"/>
      <c r="WQK3" s="215"/>
      <c r="WQL3" s="215"/>
      <c r="WQM3" s="215"/>
      <c r="WQN3" s="215"/>
      <c r="WQO3" s="215"/>
      <c r="WQP3" s="215"/>
      <c r="WQQ3" s="215"/>
      <c r="WQR3" s="215"/>
      <c r="WQS3" s="215"/>
      <c r="WQT3" s="215"/>
      <c r="WQU3" s="215"/>
      <c r="WQV3" s="215"/>
      <c r="WQW3" s="215"/>
      <c r="WQX3" s="215"/>
      <c r="WQY3" s="215"/>
      <c r="WQZ3" s="215"/>
      <c r="WRA3" s="215"/>
      <c r="WRB3" s="215"/>
      <c r="WRC3" s="215"/>
      <c r="WRD3" s="215"/>
      <c r="WRE3" s="215"/>
      <c r="WRF3" s="215"/>
      <c r="WRG3" s="215"/>
      <c r="WRH3" s="215"/>
      <c r="WRI3" s="215"/>
      <c r="WRJ3" s="215"/>
      <c r="WRK3" s="215"/>
      <c r="WRL3" s="215"/>
      <c r="WRM3" s="215"/>
      <c r="WRN3" s="215"/>
      <c r="WRO3" s="215"/>
      <c r="WRP3" s="215"/>
      <c r="WRQ3" s="215"/>
      <c r="WRR3" s="215"/>
      <c r="WRS3" s="215"/>
      <c r="WRT3" s="215"/>
      <c r="WRU3" s="215"/>
      <c r="WRV3" s="215"/>
      <c r="WRW3" s="215"/>
      <c r="WRX3" s="215"/>
      <c r="WRY3" s="215"/>
      <c r="WRZ3" s="215"/>
      <c r="WSA3" s="215"/>
      <c r="WSB3" s="215"/>
      <c r="WSC3" s="215"/>
      <c r="WSD3" s="215"/>
      <c r="WSE3" s="215"/>
      <c r="WSF3" s="215"/>
      <c r="WSG3" s="215"/>
      <c r="WSH3" s="215"/>
      <c r="WSI3" s="215"/>
      <c r="WSJ3" s="215"/>
      <c r="WSK3" s="215"/>
      <c r="WSL3" s="215"/>
      <c r="WSM3" s="215"/>
      <c r="WSN3" s="215"/>
      <c r="WSO3" s="215"/>
      <c r="WSP3" s="215"/>
      <c r="WSQ3" s="215"/>
      <c r="WSR3" s="215"/>
      <c r="WSS3" s="215"/>
      <c r="WST3" s="215"/>
      <c r="WSU3" s="215"/>
      <c r="WSV3" s="215"/>
      <c r="WSW3" s="215"/>
      <c r="WSX3" s="215"/>
      <c r="WSY3" s="215"/>
      <c r="WSZ3" s="215"/>
      <c r="WTA3" s="215"/>
      <c r="WTB3" s="215"/>
      <c r="WTC3" s="215"/>
      <c r="WTD3" s="215"/>
      <c r="WTE3" s="215"/>
      <c r="WTF3" s="215"/>
      <c r="WTG3" s="215"/>
      <c r="WTH3" s="215"/>
      <c r="WTI3" s="215"/>
      <c r="WTJ3" s="215"/>
      <c r="WTK3" s="215"/>
      <c r="WTL3" s="215"/>
      <c r="WTM3" s="215"/>
      <c r="WTN3" s="215"/>
      <c r="WTO3" s="215"/>
      <c r="WTP3" s="215"/>
      <c r="WTQ3" s="215"/>
      <c r="WTR3" s="215"/>
      <c r="WTS3" s="215"/>
      <c r="WTT3" s="215"/>
      <c r="WTU3" s="215"/>
      <c r="WTV3" s="215"/>
      <c r="WTW3" s="215"/>
      <c r="WTX3" s="215"/>
      <c r="WTY3" s="215"/>
      <c r="WTZ3" s="215"/>
      <c r="WUA3" s="215"/>
      <c r="WUB3" s="215"/>
      <c r="WUC3" s="215"/>
      <c r="WUD3" s="215"/>
      <c r="WUE3" s="215"/>
      <c r="WUF3" s="215"/>
      <c r="WUG3" s="215"/>
      <c r="WUH3" s="215"/>
      <c r="WUI3" s="215"/>
      <c r="WUJ3" s="215"/>
      <c r="WUK3" s="215"/>
      <c r="WUL3" s="215"/>
      <c r="WUM3" s="215"/>
      <c r="WUN3" s="215"/>
      <c r="WUO3" s="215"/>
      <c r="WUP3" s="215"/>
      <c r="WUQ3" s="215"/>
      <c r="WUR3" s="215"/>
      <c r="WUS3" s="215"/>
      <c r="WUT3" s="215"/>
      <c r="WUU3" s="215"/>
      <c r="WUV3" s="215"/>
      <c r="WUW3" s="215"/>
      <c r="WUX3" s="215"/>
      <c r="WUY3" s="215"/>
      <c r="WUZ3" s="215"/>
      <c r="WVA3" s="215"/>
      <c r="WVB3" s="215"/>
      <c r="WVC3" s="215"/>
      <c r="WVD3" s="215"/>
      <c r="WVE3" s="215"/>
      <c r="WVF3" s="215"/>
      <c r="WVG3" s="215"/>
      <c r="WVH3" s="215"/>
      <c r="WVI3" s="215"/>
      <c r="WVJ3" s="215"/>
      <c r="WVK3" s="215"/>
      <c r="WVL3" s="215"/>
      <c r="WVM3" s="215"/>
      <c r="WVN3" s="215"/>
      <c r="WVO3" s="215"/>
      <c r="WVP3" s="215"/>
      <c r="WVQ3" s="215"/>
      <c r="WVR3" s="215"/>
      <c r="WVS3" s="215"/>
      <c r="WVT3" s="215"/>
      <c r="WVU3" s="215"/>
      <c r="WVV3" s="215"/>
      <c r="WVW3" s="215"/>
      <c r="WVX3" s="215"/>
      <c r="WVY3" s="215"/>
      <c r="WVZ3" s="215"/>
      <c r="WWA3" s="215"/>
      <c r="WWB3" s="215"/>
      <c r="WWC3" s="215"/>
      <c r="WWD3" s="215"/>
      <c r="WWE3" s="215"/>
      <c r="WWF3" s="215"/>
      <c r="WWG3" s="215"/>
      <c r="WWH3" s="215"/>
      <c r="WWI3" s="215"/>
      <c r="WWJ3" s="215"/>
      <c r="WWK3" s="215"/>
      <c r="WWL3" s="215"/>
      <c r="WWM3" s="215"/>
      <c r="WWN3" s="215"/>
      <c r="WWO3" s="215"/>
      <c r="WWP3" s="215"/>
      <c r="WWQ3" s="215"/>
      <c r="WWR3" s="215"/>
      <c r="WWS3" s="215"/>
      <c r="WWT3" s="215"/>
      <c r="WWU3" s="215"/>
      <c r="WWV3" s="215"/>
      <c r="WWW3" s="215"/>
      <c r="WWX3" s="215"/>
      <c r="WWY3" s="215"/>
      <c r="WWZ3" s="215"/>
      <c r="WXA3" s="215"/>
      <c r="WXB3" s="215"/>
      <c r="WXC3" s="215"/>
      <c r="WXD3" s="215"/>
      <c r="WXE3" s="215"/>
      <c r="WXF3" s="215"/>
      <c r="WXG3" s="215"/>
      <c r="WXH3" s="215"/>
      <c r="WXI3" s="215"/>
      <c r="WXJ3" s="215"/>
      <c r="WXK3" s="215"/>
      <c r="WXL3" s="215"/>
      <c r="WXM3" s="215"/>
      <c r="WXN3" s="215"/>
      <c r="WXO3" s="215"/>
      <c r="WXP3" s="215"/>
      <c r="WXQ3" s="215"/>
      <c r="WXR3" s="215"/>
      <c r="WXS3" s="215"/>
      <c r="WXT3" s="215"/>
      <c r="WXU3" s="215"/>
      <c r="WXV3" s="215"/>
      <c r="WXW3" s="215"/>
      <c r="WXX3" s="215"/>
      <c r="WXY3" s="215"/>
      <c r="WXZ3" s="215"/>
      <c r="WYA3" s="215"/>
      <c r="WYB3" s="215"/>
      <c r="WYC3" s="215"/>
      <c r="WYD3" s="215"/>
      <c r="WYE3" s="215"/>
      <c r="WYF3" s="215"/>
      <c r="WYG3" s="215"/>
      <c r="WYH3" s="215"/>
      <c r="WYI3" s="215"/>
      <c r="WYJ3" s="215"/>
      <c r="WYK3" s="215"/>
      <c r="WYL3" s="215"/>
      <c r="WYM3" s="215"/>
      <c r="WYN3" s="215"/>
      <c r="WYO3" s="215"/>
      <c r="WYP3" s="215"/>
      <c r="WYQ3" s="215"/>
      <c r="WYR3" s="215"/>
      <c r="WYS3" s="215"/>
      <c r="WYT3" s="215"/>
      <c r="WYU3" s="215"/>
      <c r="WYV3" s="215"/>
      <c r="WYW3" s="215"/>
      <c r="WYX3" s="215"/>
      <c r="WYY3" s="215"/>
      <c r="WYZ3" s="215"/>
      <c r="WZA3" s="215"/>
      <c r="WZB3" s="215"/>
      <c r="WZC3" s="215"/>
      <c r="WZD3" s="215"/>
      <c r="WZE3" s="215"/>
      <c r="WZF3" s="215"/>
      <c r="WZG3" s="215"/>
      <c r="WZH3" s="215"/>
      <c r="WZI3" s="215"/>
      <c r="WZJ3" s="215"/>
      <c r="WZK3" s="215"/>
      <c r="WZL3" s="215"/>
      <c r="WZM3" s="215"/>
      <c r="WZN3" s="215"/>
      <c r="WZO3" s="215"/>
      <c r="WZP3" s="215"/>
      <c r="WZQ3" s="215"/>
      <c r="WZR3" s="215"/>
      <c r="WZS3" s="215"/>
      <c r="WZT3" s="215"/>
      <c r="WZU3" s="215"/>
      <c r="WZV3" s="215"/>
      <c r="WZW3" s="215"/>
      <c r="WZX3" s="215"/>
      <c r="WZY3" s="215"/>
      <c r="WZZ3" s="215"/>
      <c r="XAA3" s="215"/>
      <c r="XAB3" s="215"/>
      <c r="XAC3" s="215"/>
      <c r="XAD3" s="215"/>
      <c r="XAE3" s="215"/>
      <c r="XAF3" s="215"/>
      <c r="XAG3" s="215"/>
      <c r="XAH3" s="215"/>
      <c r="XAI3" s="215"/>
      <c r="XAJ3" s="215"/>
      <c r="XAK3" s="215"/>
      <c r="XAL3" s="215"/>
      <c r="XAM3" s="215"/>
      <c r="XAN3" s="215"/>
      <c r="XAO3" s="215"/>
      <c r="XAP3" s="215"/>
      <c r="XAQ3" s="215"/>
      <c r="XAR3" s="215"/>
      <c r="XAS3" s="215"/>
      <c r="XAT3" s="215"/>
      <c r="XAU3" s="215"/>
      <c r="XAV3" s="215"/>
      <c r="XAW3" s="215"/>
      <c r="XAX3" s="215"/>
      <c r="XAY3" s="215"/>
      <c r="XAZ3" s="215"/>
      <c r="XBA3" s="215"/>
      <c r="XBB3" s="215"/>
      <c r="XBC3" s="215"/>
      <c r="XBD3" s="215"/>
      <c r="XBE3" s="215"/>
      <c r="XBF3" s="215"/>
      <c r="XBG3" s="215"/>
      <c r="XBH3" s="215"/>
      <c r="XBI3" s="215"/>
      <c r="XBJ3" s="215"/>
      <c r="XBK3" s="215"/>
      <c r="XBL3" s="215"/>
      <c r="XBM3" s="215"/>
      <c r="XBN3" s="215"/>
      <c r="XBO3" s="215"/>
      <c r="XBP3" s="215"/>
      <c r="XBQ3" s="215"/>
      <c r="XBR3" s="215"/>
      <c r="XBS3" s="215"/>
      <c r="XBT3" s="215"/>
      <c r="XBU3" s="215"/>
      <c r="XBV3" s="215"/>
      <c r="XBW3" s="215"/>
      <c r="XBX3" s="215"/>
      <c r="XBY3" s="215"/>
      <c r="XBZ3" s="215"/>
      <c r="XCA3" s="215"/>
      <c r="XCB3" s="215"/>
      <c r="XCC3" s="215"/>
      <c r="XCD3" s="215"/>
      <c r="XCE3" s="215"/>
      <c r="XCF3" s="215"/>
      <c r="XCG3" s="215"/>
      <c r="XCH3" s="215"/>
      <c r="XCI3" s="215"/>
      <c r="XCJ3" s="215"/>
      <c r="XCK3" s="215"/>
      <c r="XCL3" s="215"/>
      <c r="XCM3" s="215"/>
      <c r="XCN3" s="215"/>
      <c r="XCO3" s="215"/>
      <c r="XCP3" s="215"/>
      <c r="XCQ3" s="215"/>
      <c r="XCR3" s="215"/>
      <c r="XCS3" s="215"/>
      <c r="XCT3" s="215"/>
      <c r="XCU3" s="215"/>
      <c r="XCV3" s="215"/>
      <c r="XCW3" s="215"/>
      <c r="XCX3" s="215"/>
      <c r="XCY3" s="215"/>
      <c r="XCZ3" s="215"/>
      <c r="XDA3" s="215"/>
      <c r="XDB3" s="215"/>
      <c r="XDC3" s="215"/>
      <c r="XDD3" s="215"/>
      <c r="XDE3" s="215"/>
      <c r="XDF3" s="215"/>
      <c r="XDG3" s="215"/>
      <c r="XDH3" s="215"/>
      <c r="XDI3" s="215"/>
      <c r="XDJ3" s="215"/>
      <c r="XDK3" s="215"/>
      <c r="XDL3" s="215"/>
      <c r="XDM3" s="215"/>
      <c r="XDN3" s="215"/>
      <c r="XDO3" s="215"/>
      <c r="XDP3" s="215"/>
      <c r="XDQ3" s="215"/>
      <c r="XDR3" s="215"/>
      <c r="XDS3" s="215"/>
      <c r="XDT3" s="215"/>
      <c r="XDU3" s="215"/>
      <c r="XDV3" s="215"/>
      <c r="XDW3" s="215"/>
      <c r="XDX3" s="215"/>
      <c r="XDY3" s="215"/>
      <c r="XDZ3" s="215"/>
      <c r="XEA3" s="215"/>
      <c r="XEB3" s="215"/>
      <c r="XEC3" s="215"/>
      <c r="XED3" s="215"/>
      <c r="XEE3" s="215"/>
      <c r="XEF3" s="215"/>
      <c r="XEG3" s="215"/>
      <c r="XEH3" s="215"/>
      <c r="XEI3" s="215"/>
      <c r="XEJ3" s="215"/>
      <c r="XEK3" s="215"/>
      <c r="XEL3" s="215"/>
      <c r="XEM3" s="215"/>
      <c r="XEN3" s="215"/>
      <c r="XEO3" s="215"/>
      <c r="XEP3" s="215"/>
      <c r="XEQ3" s="215"/>
      <c r="XER3" s="215"/>
      <c r="XES3" s="215"/>
      <c r="XET3" s="215"/>
      <c r="XEU3" s="215"/>
      <c r="XEV3" s="215"/>
      <c r="XEW3" s="215"/>
      <c r="XEX3" s="215"/>
      <c r="XEY3" s="215"/>
      <c r="XEZ3" s="215"/>
      <c r="XFA3" s="215"/>
      <c r="XFB3" s="215"/>
      <c r="XFC3" s="215"/>
      <c r="XFD3" s="215"/>
    </row>
    <row r="4" s="212" customFormat="1" ht="14.25" spans="1:39 14370:16384">
      <c r="A4" s="188" t="s">
        <v>546</v>
      </c>
      <c r="B4" s="220" t="s">
        <v>547</v>
      </c>
      <c r="C4" s="221" t="s">
        <v>548</v>
      </c>
      <c r="D4" s="222"/>
      <c r="E4" s="221"/>
      <c r="F4" s="221"/>
      <c r="G4" s="221"/>
      <c r="H4" s="223" t="s">
        <v>549</v>
      </c>
      <c r="I4" s="221"/>
      <c r="J4" s="221"/>
      <c r="K4" s="221"/>
      <c r="L4" s="221"/>
      <c r="M4" s="221"/>
      <c r="N4" s="221"/>
      <c r="O4" s="223"/>
      <c r="P4" s="221"/>
      <c r="Q4" s="221"/>
      <c r="R4" s="221"/>
      <c r="S4" s="224" t="s">
        <v>550</v>
      </c>
      <c r="T4" s="224"/>
      <c r="U4" s="224"/>
      <c r="V4" s="225" t="s">
        <v>551</v>
      </c>
      <c r="W4" s="225"/>
      <c r="X4" s="226"/>
      <c r="Y4" s="221" t="s">
        <v>552</v>
      </c>
      <c r="Z4" s="221"/>
      <c r="AA4" s="221"/>
      <c r="AB4" s="227" t="s">
        <v>553</v>
      </c>
      <c r="AC4" s="227" t="s">
        <v>554</v>
      </c>
      <c r="AD4" s="221" t="s">
        <v>555</v>
      </c>
      <c r="AE4" s="221"/>
      <c r="AF4" s="221"/>
      <c r="AG4" s="221"/>
      <c r="AH4" s="221"/>
      <c r="AI4" s="227" t="s">
        <v>556</v>
      </c>
      <c r="AJ4" s="227" t="s">
        <v>557</v>
      </c>
      <c r="AK4" s="227" t="s">
        <v>558</v>
      </c>
      <c r="UFR4" s="215"/>
      <c r="UFS4" s="215"/>
      <c r="UFT4" s="215"/>
      <c r="UFU4" s="215"/>
      <c r="UFV4" s="215"/>
      <c r="UFW4" s="215"/>
      <c r="UFX4" s="215"/>
      <c r="UFY4" s="215"/>
      <c r="UFZ4" s="215"/>
      <c r="UGA4" s="215"/>
      <c r="UGB4" s="215"/>
      <c r="UGC4" s="215"/>
      <c r="UGD4" s="215"/>
      <c r="UGE4" s="215"/>
      <c r="UGF4" s="215"/>
      <c r="UGG4" s="215"/>
      <c r="UGH4" s="215"/>
      <c r="UGI4" s="215"/>
      <c r="UGJ4" s="215"/>
      <c r="UGK4" s="215"/>
      <c r="UGL4" s="215"/>
      <c r="UGM4" s="215"/>
      <c r="UGN4" s="215"/>
      <c r="UGO4" s="215"/>
      <c r="UGP4" s="215"/>
      <c r="UGQ4" s="215"/>
      <c r="UGR4" s="215"/>
      <c r="UGS4" s="215"/>
      <c r="UGT4" s="215"/>
      <c r="UGU4" s="215"/>
      <c r="UGV4" s="215"/>
      <c r="UGW4" s="215"/>
      <c r="UGX4" s="215"/>
      <c r="UGY4" s="215"/>
      <c r="UGZ4" s="215"/>
      <c r="UHA4" s="215"/>
      <c r="UHB4" s="215"/>
      <c r="UHC4" s="215"/>
      <c r="UHD4" s="215"/>
      <c r="UHE4" s="215"/>
      <c r="UHF4" s="215"/>
      <c r="UHG4" s="215"/>
      <c r="UHH4" s="215"/>
      <c r="UHI4" s="215"/>
      <c r="UHJ4" s="215"/>
      <c r="UHK4" s="215"/>
      <c r="UHL4" s="215"/>
      <c r="UHM4" s="215"/>
      <c r="UHN4" s="215"/>
      <c r="UHO4" s="215"/>
      <c r="UHP4" s="215"/>
      <c r="UHQ4" s="215"/>
      <c r="UHR4" s="215"/>
      <c r="UHS4" s="215"/>
      <c r="UHT4" s="215"/>
      <c r="UHU4" s="215"/>
      <c r="UHV4" s="215"/>
      <c r="UHW4" s="215"/>
      <c r="UHX4" s="215"/>
      <c r="UHY4" s="215"/>
      <c r="UHZ4" s="215"/>
      <c r="UIA4" s="215"/>
      <c r="UIB4" s="215"/>
      <c r="UIC4" s="215"/>
      <c r="UID4" s="215"/>
      <c r="UIE4" s="215"/>
      <c r="UIF4" s="215"/>
      <c r="UIG4" s="215"/>
      <c r="UIH4" s="215"/>
      <c r="UII4" s="215"/>
      <c r="UIJ4" s="215"/>
      <c r="UIK4" s="215"/>
      <c r="UIL4" s="215"/>
      <c r="UIM4" s="215"/>
      <c r="UIN4" s="215"/>
      <c r="UIO4" s="215"/>
      <c r="UIP4" s="215"/>
      <c r="UIQ4" s="215"/>
      <c r="UIR4" s="215"/>
      <c r="UIS4" s="215"/>
      <c r="UIT4" s="215"/>
      <c r="UIU4" s="215"/>
      <c r="UIV4" s="215"/>
      <c r="UIW4" s="215"/>
      <c r="UIX4" s="215"/>
      <c r="UIY4" s="215"/>
      <c r="UIZ4" s="215"/>
      <c r="UJA4" s="215"/>
      <c r="UJB4" s="215"/>
      <c r="UJC4" s="215"/>
      <c r="UJD4" s="215"/>
      <c r="UJE4" s="215"/>
      <c r="UJF4" s="215"/>
      <c r="UJG4" s="215"/>
      <c r="UJH4" s="215"/>
      <c r="UJI4" s="215"/>
      <c r="UJJ4" s="215"/>
      <c r="UJK4" s="215"/>
      <c r="UJL4" s="215"/>
      <c r="UJM4" s="215"/>
      <c r="UJN4" s="215"/>
      <c r="UJO4" s="215"/>
      <c r="UJP4" s="215"/>
      <c r="UJQ4" s="215"/>
      <c r="UJR4" s="215"/>
      <c r="UJS4" s="215"/>
      <c r="UJT4" s="215"/>
      <c r="UJU4" s="215"/>
      <c r="UJV4" s="215"/>
      <c r="UJW4" s="215"/>
      <c r="UJX4" s="215"/>
      <c r="UJY4" s="215"/>
      <c r="UJZ4" s="215"/>
      <c r="UKA4" s="215"/>
      <c r="UKB4" s="215"/>
      <c r="UKC4" s="215"/>
      <c r="UKD4" s="215"/>
      <c r="UKE4" s="215"/>
      <c r="UKF4" s="215"/>
      <c r="UKG4" s="215"/>
      <c r="UKH4" s="215"/>
      <c r="UKI4" s="215"/>
      <c r="UKJ4" s="215"/>
      <c r="UKK4" s="215"/>
      <c r="UKL4" s="215"/>
      <c r="UKM4" s="215"/>
      <c r="UKN4" s="215"/>
      <c r="UKO4" s="215"/>
      <c r="UKP4" s="215"/>
      <c r="UKQ4" s="215"/>
      <c r="UKR4" s="215"/>
      <c r="UKS4" s="215"/>
      <c r="UKT4" s="215"/>
      <c r="UKU4" s="215"/>
      <c r="UKV4" s="215"/>
      <c r="UKW4" s="215"/>
      <c r="UKX4" s="215"/>
      <c r="UKY4" s="215"/>
      <c r="UKZ4" s="215"/>
      <c r="ULA4" s="215"/>
      <c r="ULB4" s="215"/>
      <c r="ULC4" s="215"/>
      <c r="ULD4" s="215"/>
      <c r="ULE4" s="215"/>
      <c r="ULF4" s="215"/>
      <c r="ULG4" s="215"/>
      <c r="ULH4" s="215"/>
      <c r="ULI4" s="215"/>
      <c r="ULJ4" s="215"/>
      <c r="ULK4" s="215"/>
      <c r="ULL4" s="215"/>
      <c r="ULM4" s="215"/>
      <c r="ULN4" s="215"/>
      <c r="ULO4" s="215"/>
      <c r="ULP4" s="215"/>
      <c r="ULQ4" s="215"/>
      <c r="ULR4" s="215"/>
      <c r="ULS4" s="215"/>
      <c r="ULT4" s="215"/>
      <c r="ULU4" s="215"/>
      <c r="ULV4" s="215"/>
      <c r="ULW4" s="215"/>
      <c r="ULX4" s="215"/>
      <c r="ULY4" s="215"/>
      <c r="ULZ4" s="215"/>
      <c r="UMA4" s="215"/>
      <c r="UMB4" s="215"/>
      <c r="UMC4" s="215"/>
      <c r="UMD4" s="215"/>
      <c r="UME4" s="215"/>
      <c r="UMF4" s="215"/>
      <c r="UMG4" s="215"/>
      <c r="UMH4" s="215"/>
      <c r="UMI4" s="215"/>
      <c r="UMJ4" s="215"/>
      <c r="UMK4" s="215"/>
      <c r="UML4" s="215"/>
      <c r="UMM4" s="215"/>
      <c r="UMN4" s="215"/>
      <c r="UMO4" s="215"/>
      <c r="UMP4" s="215"/>
      <c r="UMQ4" s="215"/>
      <c r="UMR4" s="215"/>
      <c r="UMS4" s="215"/>
      <c r="UMT4" s="215"/>
      <c r="UMU4" s="215"/>
      <c r="UMV4" s="215"/>
      <c r="UMW4" s="215"/>
      <c r="UMX4" s="215"/>
      <c r="UMY4" s="215"/>
      <c r="UMZ4" s="215"/>
      <c r="UNA4" s="215"/>
      <c r="UNB4" s="215"/>
      <c r="UNC4" s="215"/>
      <c r="UND4" s="215"/>
      <c r="UNE4" s="215"/>
      <c r="UNF4" s="215"/>
      <c r="UNG4" s="215"/>
      <c r="UNH4" s="215"/>
      <c r="UNI4" s="215"/>
      <c r="UNJ4" s="215"/>
      <c r="UNK4" s="215"/>
      <c r="UNL4" s="215"/>
      <c r="UNM4" s="215"/>
      <c r="UNN4" s="215"/>
      <c r="UNO4" s="215"/>
      <c r="UNP4" s="215"/>
      <c r="UNQ4" s="215"/>
      <c r="UNR4" s="215"/>
      <c r="UNS4" s="215"/>
      <c r="UNT4" s="215"/>
      <c r="UNU4" s="215"/>
      <c r="UNV4" s="215"/>
      <c r="UNW4" s="215"/>
      <c r="UNX4" s="215"/>
      <c r="UNY4" s="215"/>
      <c r="UNZ4" s="215"/>
      <c r="UOA4" s="215"/>
      <c r="UOB4" s="215"/>
      <c r="UOC4" s="215"/>
      <c r="UOD4" s="215"/>
      <c r="UOE4" s="215"/>
      <c r="UOF4" s="215"/>
      <c r="UOG4" s="215"/>
      <c r="UOH4" s="215"/>
      <c r="UOI4" s="215"/>
      <c r="UOJ4" s="215"/>
      <c r="UOK4" s="215"/>
      <c r="UOL4" s="215"/>
      <c r="UOM4" s="215"/>
      <c r="UON4" s="215"/>
      <c r="UOO4" s="215"/>
      <c r="UOP4" s="215"/>
      <c r="UOQ4" s="215"/>
      <c r="UOR4" s="215"/>
      <c r="UOS4" s="215"/>
      <c r="UOT4" s="215"/>
      <c r="UOU4" s="215"/>
      <c r="UOV4" s="215"/>
      <c r="UOW4" s="215"/>
      <c r="UOX4" s="215"/>
      <c r="UOY4" s="215"/>
      <c r="UOZ4" s="215"/>
      <c r="UPA4" s="215"/>
      <c r="UPB4" s="215"/>
      <c r="UPC4" s="215"/>
      <c r="UPD4" s="215"/>
      <c r="UPE4" s="215"/>
      <c r="UPF4" s="215"/>
      <c r="UPG4" s="215"/>
      <c r="UPH4" s="215"/>
      <c r="UPI4" s="215"/>
      <c r="UPJ4" s="215"/>
      <c r="UPK4" s="215"/>
      <c r="UPL4" s="215"/>
      <c r="UPM4" s="215"/>
      <c r="UPN4" s="215"/>
      <c r="UPO4" s="215"/>
      <c r="UPP4" s="215"/>
      <c r="UPQ4" s="215"/>
      <c r="UPR4" s="215"/>
      <c r="UPS4" s="215"/>
      <c r="UPT4" s="215"/>
      <c r="UPU4" s="215"/>
      <c r="UPV4" s="215"/>
      <c r="UPW4" s="215"/>
      <c r="UPX4" s="215"/>
      <c r="UPY4" s="215"/>
      <c r="UPZ4" s="215"/>
      <c r="UQA4" s="215"/>
      <c r="UQB4" s="215"/>
      <c r="UQC4" s="215"/>
      <c r="UQD4" s="215"/>
      <c r="UQE4" s="215"/>
      <c r="UQF4" s="215"/>
      <c r="UQG4" s="215"/>
      <c r="UQH4" s="215"/>
      <c r="UQI4" s="215"/>
      <c r="UQJ4" s="215"/>
      <c r="UQK4" s="215"/>
      <c r="UQL4" s="215"/>
      <c r="UQM4" s="215"/>
      <c r="UQN4" s="215"/>
      <c r="UQO4" s="215"/>
      <c r="UQP4" s="215"/>
      <c r="UQQ4" s="215"/>
      <c r="UQR4" s="215"/>
      <c r="UQS4" s="215"/>
      <c r="UQT4" s="215"/>
      <c r="UQU4" s="215"/>
      <c r="UQV4" s="215"/>
      <c r="UQW4" s="215"/>
      <c r="UQX4" s="215"/>
      <c r="UQY4" s="215"/>
      <c r="UQZ4" s="215"/>
      <c r="URA4" s="215"/>
      <c r="URB4" s="215"/>
      <c r="URC4" s="215"/>
      <c r="URD4" s="215"/>
      <c r="URE4" s="215"/>
      <c r="URF4" s="215"/>
      <c r="URG4" s="215"/>
      <c r="URH4" s="215"/>
      <c r="URI4" s="215"/>
      <c r="URJ4" s="215"/>
      <c r="URK4" s="215"/>
      <c r="URL4" s="215"/>
      <c r="URM4" s="215"/>
      <c r="URN4" s="215"/>
      <c r="URO4" s="215"/>
      <c r="URP4" s="215"/>
      <c r="URQ4" s="215"/>
      <c r="URR4" s="215"/>
      <c r="URS4" s="215"/>
      <c r="URT4" s="215"/>
      <c r="URU4" s="215"/>
      <c r="URV4" s="215"/>
      <c r="URW4" s="215"/>
      <c r="URX4" s="215"/>
      <c r="URY4" s="215"/>
      <c r="URZ4" s="215"/>
      <c r="USA4" s="215"/>
      <c r="USB4" s="215"/>
      <c r="USC4" s="215"/>
      <c r="USD4" s="215"/>
      <c r="USE4" s="215"/>
      <c r="USF4" s="215"/>
      <c r="USG4" s="215"/>
      <c r="USH4" s="215"/>
      <c r="USI4" s="215"/>
      <c r="USJ4" s="215"/>
      <c r="USK4" s="215"/>
      <c r="USL4" s="215"/>
      <c r="USM4" s="215"/>
      <c r="USN4" s="215"/>
      <c r="USO4" s="215"/>
      <c r="USP4" s="215"/>
      <c r="USQ4" s="215"/>
      <c r="USR4" s="215"/>
      <c r="USS4" s="215"/>
      <c r="UST4" s="215"/>
      <c r="USU4" s="215"/>
      <c r="USV4" s="215"/>
      <c r="USW4" s="215"/>
      <c r="USX4" s="215"/>
      <c r="USY4" s="215"/>
      <c r="USZ4" s="215"/>
      <c r="UTA4" s="215"/>
      <c r="UTB4" s="215"/>
      <c r="UTC4" s="215"/>
      <c r="UTD4" s="215"/>
      <c r="UTE4" s="215"/>
      <c r="UTF4" s="215"/>
      <c r="UTG4" s="215"/>
      <c r="UTH4" s="215"/>
      <c r="UTI4" s="215"/>
      <c r="UTJ4" s="215"/>
      <c r="UTK4" s="215"/>
      <c r="UTL4" s="215"/>
      <c r="UTM4" s="215"/>
      <c r="UTN4" s="215"/>
      <c r="UTO4" s="215"/>
      <c r="UTP4" s="215"/>
      <c r="UTQ4" s="215"/>
      <c r="UTR4" s="215"/>
      <c r="UTS4" s="215"/>
      <c r="UTT4" s="215"/>
      <c r="UTU4" s="215"/>
      <c r="UTV4" s="215"/>
      <c r="UTW4" s="215"/>
      <c r="UTX4" s="215"/>
      <c r="UTY4" s="215"/>
      <c r="UTZ4" s="215"/>
      <c r="UUA4" s="215"/>
      <c r="UUB4" s="215"/>
      <c r="UUC4" s="215"/>
      <c r="UUD4" s="215"/>
      <c r="UUE4" s="215"/>
      <c r="UUF4" s="215"/>
      <c r="UUG4" s="215"/>
      <c r="UUH4" s="215"/>
      <c r="UUI4" s="215"/>
      <c r="UUJ4" s="215"/>
      <c r="UUK4" s="215"/>
      <c r="UUL4" s="215"/>
      <c r="UUM4" s="215"/>
      <c r="UUN4" s="215"/>
      <c r="UUO4" s="215"/>
      <c r="UUP4" s="215"/>
      <c r="UUQ4" s="215"/>
      <c r="UUR4" s="215"/>
      <c r="UUS4" s="215"/>
      <c r="UUT4" s="215"/>
      <c r="UUU4" s="215"/>
      <c r="UUV4" s="215"/>
      <c r="UUW4" s="215"/>
      <c r="UUX4" s="215"/>
      <c r="UUY4" s="215"/>
      <c r="UUZ4" s="215"/>
      <c r="UVA4" s="215"/>
      <c r="UVB4" s="215"/>
      <c r="UVC4" s="215"/>
      <c r="UVD4" s="215"/>
      <c r="UVE4" s="215"/>
      <c r="UVF4" s="215"/>
      <c r="UVG4" s="215"/>
      <c r="UVH4" s="215"/>
      <c r="UVI4" s="215"/>
      <c r="UVJ4" s="215"/>
      <c r="UVK4" s="215"/>
      <c r="UVL4" s="215"/>
      <c r="UVM4" s="215"/>
      <c r="UVN4" s="215"/>
      <c r="UVO4" s="215"/>
      <c r="UVP4" s="215"/>
      <c r="UVQ4" s="215"/>
      <c r="UVR4" s="215"/>
      <c r="UVS4" s="215"/>
      <c r="UVT4" s="215"/>
      <c r="UVU4" s="215"/>
      <c r="UVV4" s="215"/>
      <c r="UVW4" s="215"/>
      <c r="UVX4" s="215"/>
      <c r="UVY4" s="215"/>
      <c r="UVZ4" s="215"/>
      <c r="UWA4" s="215"/>
      <c r="UWB4" s="215"/>
      <c r="UWC4" s="215"/>
      <c r="UWD4" s="215"/>
      <c r="UWE4" s="215"/>
      <c r="UWF4" s="215"/>
      <c r="UWG4" s="215"/>
      <c r="UWH4" s="215"/>
      <c r="UWI4" s="215"/>
      <c r="UWJ4" s="215"/>
      <c r="UWK4" s="215"/>
      <c r="UWL4" s="215"/>
      <c r="UWM4" s="215"/>
      <c r="UWN4" s="215"/>
      <c r="UWO4" s="215"/>
      <c r="UWP4" s="215"/>
      <c r="UWQ4" s="215"/>
      <c r="UWR4" s="215"/>
      <c r="UWS4" s="215"/>
      <c r="UWT4" s="215"/>
      <c r="UWU4" s="215"/>
      <c r="UWV4" s="215"/>
      <c r="UWW4" s="215"/>
      <c r="UWX4" s="215"/>
      <c r="UWY4" s="215"/>
      <c r="UWZ4" s="215"/>
      <c r="UXA4" s="215"/>
      <c r="UXB4" s="215"/>
      <c r="UXC4" s="215"/>
      <c r="UXD4" s="215"/>
      <c r="UXE4" s="215"/>
      <c r="UXF4" s="215"/>
      <c r="UXG4" s="215"/>
      <c r="UXH4" s="215"/>
      <c r="UXI4" s="215"/>
      <c r="UXJ4" s="215"/>
      <c r="UXK4" s="215"/>
      <c r="UXL4" s="215"/>
      <c r="UXM4" s="215"/>
      <c r="UXN4" s="215"/>
      <c r="UXO4" s="215"/>
      <c r="UXP4" s="215"/>
      <c r="UXQ4" s="215"/>
      <c r="UXR4" s="215"/>
      <c r="UXS4" s="215"/>
      <c r="UXT4" s="215"/>
      <c r="UXU4" s="215"/>
      <c r="UXV4" s="215"/>
      <c r="UXW4" s="215"/>
      <c r="UXX4" s="215"/>
      <c r="UXY4" s="215"/>
      <c r="UXZ4" s="215"/>
      <c r="UYA4" s="215"/>
      <c r="UYB4" s="215"/>
      <c r="UYC4" s="215"/>
      <c r="UYD4" s="215"/>
      <c r="UYE4" s="215"/>
      <c r="UYF4" s="215"/>
      <c r="UYG4" s="215"/>
      <c r="UYH4" s="215"/>
      <c r="UYI4" s="215"/>
      <c r="UYJ4" s="215"/>
      <c r="UYK4" s="215"/>
      <c r="UYL4" s="215"/>
      <c r="UYM4" s="215"/>
      <c r="UYN4" s="215"/>
      <c r="UYO4" s="215"/>
      <c r="UYP4" s="215"/>
      <c r="UYQ4" s="215"/>
      <c r="UYR4" s="215"/>
      <c r="UYS4" s="215"/>
      <c r="UYT4" s="215"/>
      <c r="UYU4" s="215"/>
      <c r="UYV4" s="215"/>
      <c r="UYW4" s="215"/>
      <c r="UYX4" s="215"/>
      <c r="UYY4" s="215"/>
      <c r="UYZ4" s="215"/>
      <c r="UZA4" s="215"/>
      <c r="UZB4" s="215"/>
      <c r="UZC4" s="215"/>
      <c r="UZD4" s="215"/>
      <c r="UZE4" s="215"/>
      <c r="UZF4" s="215"/>
      <c r="UZG4" s="215"/>
      <c r="UZH4" s="215"/>
      <c r="UZI4" s="215"/>
      <c r="UZJ4" s="215"/>
      <c r="UZK4" s="215"/>
      <c r="UZL4" s="215"/>
      <c r="UZM4" s="215"/>
      <c r="UZN4" s="215"/>
      <c r="UZO4" s="215"/>
      <c r="UZP4" s="215"/>
      <c r="UZQ4" s="215"/>
      <c r="UZR4" s="215"/>
      <c r="UZS4" s="215"/>
      <c r="UZT4" s="215"/>
      <c r="UZU4" s="215"/>
      <c r="UZV4" s="215"/>
      <c r="UZW4" s="215"/>
      <c r="UZX4" s="215"/>
      <c r="UZY4" s="215"/>
      <c r="UZZ4" s="215"/>
      <c r="VAA4" s="215"/>
      <c r="VAB4" s="215"/>
      <c r="VAC4" s="215"/>
      <c r="VAD4" s="215"/>
      <c r="VAE4" s="215"/>
      <c r="VAF4" s="215"/>
      <c r="VAG4" s="215"/>
      <c r="VAH4" s="215"/>
      <c r="VAI4" s="215"/>
      <c r="VAJ4" s="215"/>
      <c r="VAK4" s="215"/>
      <c r="VAL4" s="215"/>
      <c r="VAM4" s="215"/>
      <c r="VAN4" s="215"/>
      <c r="VAO4" s="215"/>
      <c r="VAP4" s="215"/>
      <c r="VAQ4" s="215"/>
      <c r="VAR4" s="215"/>
      <c r="VAS4" s="215"/>
      <c r="VAT4" s="215"/>
      <c r="VAU4" s="215"/>
      <c r="VAV4" s="215"/>
      <c r="VAW4" s="215"/>
      <c r="VAX4" s="215"/>
      <c r="VAY4" s="215"/>
      <c r="VAZ4" s="215"/>
      <c r="VBA4" s="215"/>
      <c r="VBB4" s="215"/>
      <c r="VBC4" s="215"/>
      <c r="VBD4" s="215"/>
      <c r="VBE4" s="215"/>
      <c r="VBF4" s="215"/>
      <c r="VBG4" s="215"/>
      <c r="VBH4" s="215"/>
      <c r="VBI4" s="215"/>
      <c r="VBJ4" s="215"/>
      <c r="VBK4" s="215"/>
      <c r="VBL4" s="215"/>
      <c r="VBM4" s="215"/>
      <c r="VBN4" s="215"/>
      <c r="VBO4" s="215"/>
      <c r="VBP4" s="215"/>
      <c r="VBQ4" s="215"/>
      <c r="VBR4" s="215"/>
      <c r="VBS4" s="215"/>
      <c r="VBT4" s="215"/>
      <c r="VBU4" s="215"/>
      <c r="VBV4" s="215"/>
      <c r="VBW4" s="215"/>
      <c r="VBX4" s="215"/>
      <c r="VBY4" s="215"/>
      <c r="VBZ4" s="215"/>
      <c r="VCA4" s="215"/>
      <c r="VCB4" s="215"/>
      <c r="VCC4" s="215"/>
      <c r="VCD4" s="215"/>
      <c r="VCE4" s="215"/>
      <c r="VCF4" s="215"/>
      <c r="VCG4" s="215"/>
      <c r="VCH4" s="215"/>
      <c r="VCI4" s="215"/>
      <c r="VCJ4" s="215"/>
      <c r="VCK4" s="215"/>
      <c r="VCL4" s="215"/>
      <c r="VCM4" s="215"/>
      <c r="VCN4" s="215"/>
      <c r="VCO4" s="215"/>
      <c r="VCP4" s="215"/>
      <c r="VCQ4" s="215"/>
      <c r="VCR4" s="215"/>
      <c r="VCS4" s="215"/>
      <c r="VCT4" s="215"/>
      <c r="VCU4" s="215"/>
      <c r="VCV4" s="215"/>
      <c r="VCW4" s="215"/>
      <c r="VCX4" s="215"/>
      <c r="VCY4" s="215"/>
      <c r="VCZ4" s="215"/>
      <c r="VDA4" s="215"/>
      <c r="VDB4" s="215"/>
      <c r="VDC4" s="215"/>
      <c r="VDD4" s="215"/>
      <c r="VDE4" s="215"/>
      <c r="VDF4" s="215"/>
      <c r="VDG4" s="215"/>
      <c r="VDH4" s="215"/>
      <c r="VDI4" s="215"/>
      <c r="VDJ4" s="215"/>
      <c r="VDK4" s="215"/>
      <c r="VDL4" s="215"/>
      <c r="VDM4" s="215"/>
      <c r="VDN4" s="215"/>
      <c r="VDO4" s="215"/>
      <c r="VDP4" s="215"/>
      <c r="VDQ4" s="215"/>
      <c r="VDR4" s="215"/>
      <c r="VDS4" s="215"/>
      <c r="VDT4" s="215"/>
      <c r="VDU4" s="215"/>
      <c r="VDV4" s="215"/>
      <c r="VDW4" s="215"/>
      <c r="VDX4" s="215"/>
      <c r="VDY4" s="215"/>
      <c r="VDZ4" s="215"/>
      <c r="VEA4" s="215"/>
      <c r="VEB4" s="215"/>
      <c r="VEC4" s="215"/>
      <c r="VED4" s="215"/>
      <c r="VEE4" s="215"/>
      <c r="VEF4" s="215"/>
      <c r="VEG4" s="215"/>
      <c r="VEH4" s="215"/>
      <c r="VEI4" s="215"/>
      <c r="VEJ4" s="215"/>
      <c r="VEK4" s="215"/>
      <c r="VEL4" s="215"/>
      <c r="VEM4" s="215"/>
      <c r="VEN4" s="215"/>
      <c r="VEO4" s="215"/>
      <c r="VEP4" s="215"/>
      <c r="VEQ4" s="215"/>
      <c r="VER4" s="215"/>
      <c r="VES4" s="215"/>
      <c r="VET4" s="215"/>
      <c r="VEU4" s="215"/>
      <c r="VEV4" s="215"/>
      <c r="VEW4" s="215"/>
      <c r="VEX4" s="215"/>
      <c r="VEY4" s="215"/>
      <c r="VEZ4" s="215"/>
      <c r="VFA4" s="215"/>
      <c r="VFB4" s="215"/>
      <c r="VFC4" s="215"/>
      <c r="VFD4" s="215"/>
      <c r="VFE4" s="215"/>
      <c r="VFF4" s="215"/>
      <c r="VFG4" s="215"/>
      <c r="VFH4" s="215"/>
      <c r="VFI4" s="215"/>
      <c r="VFJ4" s="215"/>
      <c r="VFK4" s="215"/>
      <c r="VFL4" s="215"/>
      <c r="VFM4" s="215"/>
      <c r="VFN4" s="215"/>
      <c r="VFO4" s="215"/>
      <c r="VFP4" s="215"/>
      <c r="VFQ4" s="215"/>
      <c r="VFR4" s="215"/>
      <c r="VFS4" s="215"/>
      <c r="VFT4" s="215"/>
      <c r="VFU4" s="215"/>
      <c r="VFV4" s="215"/>
      <c r="VFW4" s="215"/>
      <c r="VFX4" s="215"/>
      <c r="VFY4" s="215"/>
      <c r="VFZ4" s="215"/>
      <c r="VGA4" s="215"/>
      <c r="VGB4" s="215"/>
      <c r="VGC4" s="215"/>
      <c r="VGD4" s="215"/>
      <c r="VGE4" s="215"/>
      <c r="VGF4" s="215"/>
      <c r="VGG4" s="215"/>
      <c r="VGH4" s="215"/>
      <c r="VGI4" s="215"/>
      <c r="VGJ4" s="215"/>
      <c r="VGK4" s="215"/>
      <c r="VGL4" s="215"/>
      <c r="VGM4" s="215"/>
      <c r="VGN4" s="215"/>
      <c r="VGO4" s="215"/>
      <c r="VGP4" s="215"/>
      <c r="VGQ4" s="215"/>
      <c r="VGR4" s="215"/>
      <c r="VGS4" s="215"/>
      <c r="VGT4" s="215"/>
      <c r="VGU4" s="215"/>
      <c r="VGV4" s="215"/>
      <c r="VGW4" s="215"/>
      <c r="VGX4" s="215"/>
      <c r="VGY4" s="215"/>
      <c r="VGZ4" s="215"/>
      <c r="VHA4" s="215"/>
      <c r="VHB4" s="215"/>
      <c r="VHC4" s="215"/>
      <c r="VHD4" s="215"/>
      <c r="VHE4" s="215"/>
      <c r="VHF4" s="215"/>
      <c r="VHG4" s="215"/>
      <c r="VHH4" s="215"/>
      <c r="VHI4" s="215"/>
      <c r="VHJ4" s="215"/>
      <c r="VHK4" s="215"/>
      <c r="VHL4" s="215"/>
      <c r="VHM4" s="215"/>
      <c r="VHN4" s="215"/>
      <c r="VHO4" s="215"/>
      <c r="VHP4" s="215"/>
      <c r="VHQ4" s="215"/>
      <c r="VHR4" s="215"/>
      <c r="VHS4" s="215"/>
      <c r="VHT4" s="215"/>
      <c r="VHU4" s="215"/>
      <c r="VHV4" s="215"/>
      <c r="VHW4" s="215"/>
      <c r="VHX4" s="215"/>
      <c r="VHY4" s="215"/>
      <c r="VHZ4" s="215"/>
      <c r="VIA4" s="215"/>
      <c r="VIB4" s="215"/>
      <c r="VIC4" s="215"/>
      <c r="VID4" s="215"/>
      <c r="VIE4" s="215"/>
      <c r="VIF4" s="215"/>
      <c r="VIG4" s="215"/>
      <c r="VIH4" s="215"/>
      <c r="VII4" s="215"/>
      <c r="VIJ4" s="215"/>
      <c r="VIK4" s="215"/>
      <c r="VIL4" s="215"/>
      <c r="VIM4" s="215"/>
      <c r="VIN4" s="215"/>
      <c r="VIO4" s="215"/>
      <c r="VIP4" s="215"/>
      <c r="VIQ4" s="215"/>
      <c r="VIR4" s="215"/>
      <c r="VIS4" s="215"/>
      <c r="VIT4" s="215"/>
      <c r="VIU4" s="215"/>
      <c r="VIV4" s="215"/>
      <c r="VIW4" s="215"/>
      <c r="VIX4" s="215"/>
      <c r="VIY4" s="215"/>
      <c r="VIZ4" s="215"/>
      <c r="VJA4" s="215"/>
      <c r="VJB4" s="215"/>
      <c r="VJC4" s="215"/>
      <c r="VJD4" s="215"/>
      <c r="VJE4" s="215"/>
      <c r="VJF4" s="215"/>
      <c r="VJG4" s="215"/>
      <c r="VJH4" s="215"/>
      <c r="VJI4" s="215"/>
      <c r="VJJ4" s="215"/>
      <c r="VJK4" s="215"/>
      <c r="VJL4" s="215"/>
      <c r="VJM4" s="215"/>
      <c r="VJN4" s="215"/>
      <c r="VJO4" s="215"/>
      <c r="VJP4" s="215"/>
      <c r="VJQ4" s="215"/>
      <c r="VJR4" s="215"/>
      <c r="VJS4" s="215"/>
      <c r="VJT4" s="215"/>
      <c r="VJU4" s="215"/>
      <c r="VJV4" s="215"/>
      <c r="VJW4" s="215"/>
      <c r="VJX4" s="215"/>
      <c r="VJY4" s="215"/>
      <c r="VJZ4" s="215"/>
      <c r="VKA4" s="215"/>
      <c r="VKB4" s="215"/>
      <c r="VKC4" s="215"/>
      <c r="VKD4" s="215"/>
      <c r="VKE4" s="215"/>
      <c r="VKF4" s="215"/>
      <c r="VKG4" s="215"/>
      <c r="VKH4" s="215"/>
      <c r="VKI4" s="215"/>
      <c r="VKJ4" s="215"/>
      <c r="VKK4" s="215"/>
      <c r="VKL4" s="215"/>
      <c r="VKM4" s="215"/>
      <c r="VKN4" s="215"/>
      <c r="VKO4" s="215"/>
      <c r="VKP4" s="215"/>
      <c r="VKQ4" s="215"/>
      <c r="VKR4" s="215"/>
      <c r="VKS4" s="215"/>
      <c r="VKT4" s="215"/>
      <c r="VKU4" s="215"/>
      <c r="VKV4" s="215"/>
      <c r="VKW4" s="215"/>
      <c r="VKX4" s="215"/>
      <c r="VKY4" s="215"/>
      <c r="VKZ4" s="215"/>
      <c r="VLA4" s="215"/>
      <c r="VLB4" s="215"/>
      <c r="VLC4" s="215"/>
      <c r="VLD4" s="215"/>
      <c r="VLE4" s="215"/>
      <c r="VLF4" s="215"/>
      <c r="VLG4" s="215"/>
      <c r="VLH4" s="215"/>
      <c r="VLI4" s="215"/>
      <c r="VLJ4" s="215"/>
      <c r="VLK4" s="215"/>
      <c r="VLL4" s="215"/>
      <c r="VLM4" s="215"/>
      <c r="VLN4" s="215"/>
      <c r="VLO4" s="215"/>
      <c r="VLP4" s="215"/>
      <c r="VLQ4" s="215"/>
      <c r="VLR4" s="215"/>
      <c r="VLS4" s="215"/>
      <c r="VLT4" s="215"/>
      <c r="VLU4" s="215"/>
      <c r="VLV4" s="215"/>
      <c r="VLW4" s="215"/>
      <c r="VLX4" s="215"/>
      <c r="VLY4" s="215"/>
      <c r="VLZ4" s="215"/>
      <c r="VMA4" s="215"/>
      <c r="VMB4" s="215"/>
      <c r="VMC4" s="215"/>
      <c r="VMD4" s="215"/>
      <c r="VME4" s="215"/>
      <c r="VMF4" s="215"/>
      <c r="VMG4" s="215"/>
      <c r="VMH4" s="215"/>
      <c r="VMI4" s="215"/>
      <c r="VMJ4" s="215"/>
      <c r="VMK4" s="215"/>
      <c r="VML4" s="215"/>
      <c r="VMM4" s="215"/>
      <c r="VMN4" s="215"/>
      <c r="VMO4" s="215"/>
      <c r="VMP4" s="215"/>
      <c r="VMQ4" s="215"/>
      <c r="VMR4" s="215"/>
      <c r="VMS4" s="215"/>
      <c r="VMT4" s="215"/>
      <c r="VMU4" s="215"/>
      <c r="VMV4" s="215"/>
      <c r="VMW4" s="215"/>
      <c r="VMX4" s="215"/>
      <c r="VMY4" s="215"/>
      <c r="VMZ4" s="215"/>
      <c r="VNA4" s="215"/>
      <c r="VNB4" s="215"/>
      <c r="VNC4" s="215"/>
      <c r="VND4" s="215"/>
      <c r="VNE4" s="215"/>
      <c r="VNF4" s="215"/>
      <c r="VNG4" s="215"/>
      <c r="VNH4" s="215"/>
      <c r="VNI4" s="215"/>
      <c r="VNJ4" s="215"/>
      <c r="VNK4" s="215"/>
      <c r="VNL4" s="215"/>
      <c r="VNM4" s="215"/>
      <c r="VNN4" s="215"/>
      <c r="VNO4" s="215"/>
      <c r="VNP4" s="215"/>
      <c r="VNQ4" s="215"/>
      <c r="VNR4" s="215"/>
      <c r="VNS4" s="215"/>
      <c r="VNT4" s="215"/>
      <c r="VNU4" s="215"/>
      <c r="VNV4" s="215"/>
      <c r="VNW4" s="215"/>
      <c r="VNX4" s="215"/>
      <c r="VNY4" s="215"/>
      <c r="VNZ4" s="215"/>
      <c r="VOA4" s="215"/>
      <c r="VOB4" s="215"/>
      <c r="VOC4" s="215"/>
      <c r="VOD4" s="215"/>
      <c r="VOE4" s="215"/>
      <c r="VOF4" s="215"/>
      <c r="VOG4" s="215"/>
      <c r="VOH4" s="215"/>
      <c r="VOI4" s="215"/>
      <c r="VOJ4" s="215"/>
      <c r="VOK4" s="215"/>
      <c r="VOL4" s="215"/>
      <c r="VOM4" s="215"/>
      <c r="VON4" s="215"/>
      <c r="VOO4" s="215"/>
      <c r="VOP4" s="215"/>
      <c r="VOQ4" s="215"/>
      <c r="VOR4" s="215"/>
      <c r="VOS4" s="215"/>
      <c r="VOT4" s="215"/>
      <c r="VOU4" s="215"/>
      <c r="VOV4" s="215"/>
      <c r="VOW4" s="215"/>
      <c r="VOX4" s="215"/>
      <c r="VOY4" s="215"/>
      <c r="VOZ4" s="215"/>
      <c r="VPA4" s="215"/>
      <c r="VPB4" s="215"/>
      <c r="VPC4" s="215"/>
      <c r="VPD4" s="215"/>
      <c r="VPE4" s="215"/>
      <c r="VPF4" s="215"/>
      <c r="VPG4" s="215"/>
      <c r="VPH4" s="215"/>
      <c r="VPI4" s="215"/>
      <c r="VPJ4" s="215"/>
      <c r="VPK4" s="215"/>
      <c r="VPL4" s="215"/>
      <c r="VPM4" s="215"/>
      <c r="VPN4" s="215"/>
      <c r="VPO4" s="215"/>
      <c r="VPP4" s="215"/>
      <c r="VPQ4" s="215"/>
      <c r="VPR4" s="215"/>
      <c r="VPS4" s="215"/>
      <c r="VPT4" s="215"/>
      <c r="VPU4" s="215"/>
      <c r="VPV4" s="215"/>
      <c r="VPW4" s="215"/>
      <c r="VPX4" s="215"/>
      <c r="VPY4" s="215"/>
      <c r="VPZ4" s="215"/>
      <c r="VQA4" s="215"/>
      <c r="VQB4" s="215"/>
      <c r="VQC4" s="215"/>
      <c r="VQD4" s="215"/>
      <c r="VQE4" s="215"/>
      <c r="VQF4" s="215"/>
      <c r="VQG4" s="215"/>
      <c r="VQH4" s="215"/>
      <c r="VQI4" s="215"/>
      <c r="VQJ4" s="215"/>
      <c r="VQK4" s="215"/>
      <c r="VQL4" s="215"/>
      <c r="VQM4" s="215"/>
      <c r="VQN4" s="215"/>
      <c r="VQO4" s="215"/>
      <c r="VQP4" s="215"/>
      <c r="VQQ4" s="215"/>
      <c r="VQR4" s="215"/>
      <c r="VQS4" s="215"/>
      <c r="VQT4" s="215"/>
      <c r="VQU4" s="215"/>
      <c r="VQV4" s="215"/>
      <c r="VQW4" s="215"/>
      <c r="VQX4" s="215"/>
      <c r="VQY4" s="215"/>
      <c r="VQZ4" s="215"/>
      <c r="VRA4" s="215"/>
      <c r="VRB4" s="215"/>
      <c r="VRC4" s="215"/>
      <c r="VRD4" s="215"/>
      <c r="VRE4" s="215"/>
      <c r="VRF4" s="215"/>
      <c r="VRG4" s="215"/>
      <c r="VRH4" s="215"/>
      <c r="VRI4" s="215"/>
      <c r="VRJ4" s="215"/>
      <c r="VRK4" s="215"/>
      <c r="VRL4" s="215"/>
      <c r="VRM4" s="215"/>
      <c r="VRN4" s="215"/>
      <c r="VRO4" s="215"/>
      <c r="VRP4" s="215"/>
      <c r="VRQ4" s="215"/>
      <c r="VRR4" s="215"/>
      <c r="VRS4" s="215"/>
      <c r="VRT4" s="215"/>
      <c r="VRU4" s="215"/>
      <c r="VRV4" s="215"/>
      <c r="VRW4" s="215"/>
      <c r="VRX4" s="215"/>
      <c r="VRY4" s="215"/>
      <c r="VRZ4" s="215"/>
      <c r="VSA4" s="215"/>
      <c r="VSB4" s="215"/>
      <c r="VSC4" s="215"/>
      <c r="VSD4" s="215"/>
      <c r="VSE4" s="215"/>
      <c r="VSF4" s="215"/>
      <c r="VSG4" s="215"/>
      <c r="VSH4" s="215"/>
      <c r="VSI4" s="215"/>
      <c r="VSJ4" s="215"/>
      <c r="VSK4" s="215"/>
      <c r="VSL4" s="215"/>
      <c r="VSM4" s="215"/>
      <c r="VSN4" s="215"/>
      <c r="VSO4" s="215"/>
      <c r="VSP4" s="215"/>
      <c r="VSQ4" s="215"/>
      <c r="VSR4" s="215"/>
      <c r="VSS4" s="215"/>
      <c r="VST4" s="215"/>
      <c r="VSU4" s="215"/>
      <c r="VSV4" s="215"/>
      <c r="VSW4" s="215"/>
      <c r="VSX4" s="215"/>
      <c r="VSY4" s="215"/>
      <c r="VSZ4" s="215"/>
      <c r="VTA4" s="215"/>
      <c r="VTB4" s="215"/>
      <c r="VTC4" s="215"/>
      <c r="VTD4" s="215"/>
      <c r="VTE4" s="215"/>
      <c r="VTF4" s="215"/>
      <c r="VTG4" s="215"/>
      <c r="VTH4" s="215"/>
      <c r="VTI4" s="215"/>
      <c r="VTJ4" s="215"/>
      <c r="VTK4" s="215"/>
      <c r="VTL4" s="215"/>
      <c r="VTM4" s="215"/>
      <c r="VTN4" s="215"/>
      <c r="VTO4" s="215"/>
      <c r="VTP4" s="215"/>
      <c r="VTQ4" s="215"/>
      <c r="VTR4" s="215"/>
      <c r="VTS4" s="215"/>
      <c r="VTT4" s="215"/>
      <c r="VTU4" s="215"/>
      <c r="VTV4" s="215"/>
      <c r="VTW4" s="215"/>
      <c r="VTX4" s="215"/>
      <c r="VTY4" s="215"/>
      <c r="VTZ4" s="215"/>
      <c r="VUA4" s="215"/>
      <c r="VUB4" s="215"/>
      <c r="VUC4" s="215"/>
      <c r="VUD4" s="215"/>
      <c r="VUE4" s="215"/>
      <c r="VUF4" s="215"/>
      <c r="VUG4" s="215"/>
      <c r="VUH4" s="215"/>
      <c r="VUI4" s="215"/>
      <c r="VUJ4" s="215"/>
      <c r="VUK4" s="215"/>
      <c r="VUL4" s="215"/>
      <c r="VUM4" s="215"/>
      <c r="VUN4" s="215"/>
      <c r="VUO4" s="215"/>
      <c r="VUP4" s="215"/>
      <c r="VUQ4" s="215"/>
      <c r="VUR4" s="215"/>
      <c r="VUS4" s="215"/>
      <c r="VUT4" s="215"/>
      <c r="VUU4" s="215"/>
      <c r="VUV4" s="215"/>
      <c r="VUW4" s="215"/>
      <c r="VUX4" s="215"/>
      <c r="VUY4" s="215"/>
      <c r="VUZ4" s="215"/>
      <c r="VVA4" s="215"/>
      <c r="VVB4" s="215"/>
      <c r="VVC4" s="215"/>
      <c r="VVD4" s="215"/>
      <c r="VVE4" s="215"/>
      <c r="VVF4" s="215"/>
      <c r="VVG4" s="215"/>
      <c r="VVH4" s="215"/>
      <c r="VVI4" s="215"/>
      <c r="VVJ4" s="215"/>
      <c r="VVK4" s="215"/>
      <c r="VVL4" s="215"/>
      <c r="VVM4" s="215"/>
      <c r="VVN4" s="215"/>
      <c r="VVO4" s="215"/>
      <c r="VVP4" s="215"/>
      <c r="VVQ4" s="215"/>
      <c r="VVR4" s="215"/>
      <c r="VVS4" s="215"/>
      <c r="VVT4" s="215"/>
      <c r="VVU4" s="215"/>
      <c r="VVV4" s="215"/>
      <c r="VVW4" s="215"/>
      <c r="VVX4" s="215"/>
      <c r="VVY4" s="215"/>
      <c r="VVZ4" s="215"/>
      <c r="VWA4" s="215"/>
      <c r="VWB4" s="215"/>
      <c r="VWC4" s="215"/>
      <c r="VWD4" s="215"/>
      <c r="VWE4" s="215"/>
      <c r="VWF4" s="215"/>
      <c r="VWG4" s="215"/>
      <c r="VWH4" s="215"/>
      <c r="VWI4" s="215"/>
      <c r="VWJ4" s="215"/>
      <c r="VWK4" s="215"/>
      <c r="VWL4" s="215"/>
      <c r="VWM4" s="215"/>
      <c r="VWN4" s="215"/>
      <c r="VWO4" s="215"/>
      <c r="VWP4" s="215"/>
      <c r="VWQ4" s="215"/>
      <c r="VWR4" s="215"/>
      <c r="VWS4" s="215"/>
      <c r="VWT4" s="215"/>
      <c r="VWU4" s="215"/>
      <c r="VWV4" s="215"/>
      <c r="VWW4" s="215"/>
      <c r="VWX4" s="215"/>
      <c r="VWY4" s="215"/>
      <c r="VWZ4" s="215"/>
      <c r="VXA4" s="215"/>
      <c r="VXB4" s="215"/>
      <c r="VXC4" s="215"/>
      <c r="VXD4" s="215"/>
      <c r="VXE4" s="215"/>
      <c r="VXF4" s="215"/>
      <c r="VXG4" s="215"/>
      <c r="VXH4" s="215"/>
      <c r="VXI4" s="215"/>
      <c r="VXJ4" s="215"/>
      <c r="VXK4" s="215"/>
      <c r="VXL4" s="215"/>
      <c r="VXM4" s="215"/>
      <c r="VXN4" s="215"/>
      <c r="VXO4" s="215"/>
      <c r="VXP4" s="215"/>
      <c r="VXQ4" s="215"/>
      <c r="VXR4" s="215"/>
      <c r="VXS4" s="215"/>
      <c r="VXT4" s="215"/>
      <c r="VXU4" s="215"/>
      <c r="VXV4" s="215"/>
      <c r="VXW4" s="215"/>
      <c r="VXX4" s="215"/>
      <c r="VXY4" s="215"/>
      <c r="VXZ4" s="215"/>
      <c r="VYA4" s="215"/>
      <c r="VYB4" s="215"/>
      <c r="VYC4" s="215"/>
      <c r="VYD4" s="215"/>
      <c r="VYE4" s="215"/>
      <c r="VYF4" s="215"/>
      <c r="VYG4" s="215"/>
      <c r="VYH4" s="215"/>
      <c r="VYI4" s="215"/>
      <c r="VYJ4" s="215"/>
      <c r="VYK4" s="215"/>
      <c r="VYL4" s="215"/>
      <c r="VYM4" s="215"/>
      <c r="VYN4" s="215"/>
      <c r="VYO4" s="215"/>
      <c r="VYP4" s="215"/>
      <c r="VYQ4" s="215"/>
      <c r="VYR4" s="215"/>
      <c r="VYS4" s="215"/>
      <c r="VYT4" s="215"/>
      <c r="VYU4" s="215"/>
      <c r="VYV4" s="215"/>
      <c r="VYW4" s="215"/>
      <c r="VYX4" s="215"/>
      <c r="VYY4" s="215"/>
      <c r="VYZ4" s="215"/>
      <c r="VZA4" s="215"/>
      <c r="VZB4" s="215"/>
      <c r="VZC4" s="215"/>
      <c r="VZD4" s="215"/>
      <c r="VZE4" s="215"/>
      <c r="VZF4" s="215"/>
      <c r="VZG4" s="215"/>
      <c r="VZH4" s="215"/>
      <c r="VZI4" s="215"/>
      <c r="VZJ4" s="215"/>
      <c r="VZK4" s="215"/>
      <c r="VZL4" s="215"/>
      <c r="VZM4" s="215"/>
      <c r="VZN4" s="215"/>
      <c r="VZO4" s="215"/>
      <c r="VZP4" s="215"/>
      <c r="VZQ4" s="215"/>
      <c r="VZR4" s="215"/>
      <c r="VZS4" s="215"/>
      <c r="VZT4" s="215"/>
      <c r="VZU4" s="215"/>
      <c r="VZV4" s="215"/>
      <c r="VZW4" s="215"/>
      <c r="VZX4" s="215"/>
      <c r="VZY4" s="215"/>
      <c r="VZZ4" s="215"/>
      <c r="WAA4" s="215"/>
      <c r="WAB4" s="215"/>
      <c r="WAC4" s="215"/>
      <c r="WAD4" s="215"/>
      <c r="WAE4" s="215"/>
      <c r="WAF4" s="215"/>
      <c r="WAG4" s="215"/>
      <c r="WAH4" s="215"/>
      <c r="WAI4" s="215"/>
      <c r="WAJ4" s="215"/>
      <c r="WAK4" s="215"/>
      <c r="WAL4" s="215"/>
      <c r="WAM4" s="215"/>
      <c r="WAN4" s="215"/>
      <c r="WAO4" s="215"/>
      <c r="WAP4" s="215"/>
      <c r="WAQ4" s="215"/>
      <c r="WAR4" s="215"/>
      <c r="WAS4" s="215"/>
      <c r="WAT4" s="215"/>
      <c r="WAU4" s="215"/>
      <c r="WAV4" s="215"/>
      <c r="WAW4" s="215"/>
      <c r="WAX4" s="215"/>
      <c r="WAY4" s="215"/>
      <c r="WAZ4" s="215"/>
      <c r="WBA4" s="215"/>
      <c r="WBB4" s="215"/>
      <c r="WBC4" s="215"/>
      <c r="WBD4" s="215"/>
      <c r="WBE4" s="215"/>
      <c r="WBF4" s="215"/>
      <c r="WBG4" s="215"/>
      <c r="WBH4" s="215"/>
      <c r="WBI4" s="215"/>
      <c r="WBJ4" s="215"/>
      <c r="WBK4" s="215"/>
      <c r="WBL4" s="215"/>
      <c r="WBM4" s="215"/>
      <c r="WBN4" s="215"/>
      <c r="WBO4" s="215"/>
      <c r="WBP4" s="215"/>
      <c r="WBQ4" s="215"/>
      <c r="WBR4" s="215"/>
      <c r="WBS4" s="215"/>
      <c r="WBT4" s="215"/>
      <c r="WBU4" s="215"/>
      <c r="WBV4" s="215"/>
      <c r="WBW4" s="215"/>
      <c r="WBX4" s="215"/>
      <c r="WBY4" s="215"/>
      <c r="WBZ4" s="215"/>
      <c r="WCA4" s="215"/>
      <c r="WCB4" s="215"/>
      <c r="WCC4" s="215"/>
      <c r="WCD4" s="215"/>
      <c r="WCE4" s="215"/>
      <c r="WCF4" s="215"/>
      <c r="WCG4" s="215"/>
      <c r="WCH4" s="215"/>
      <c r="WCI4" s="215"/>
      <c r="WCJ4" s="215"/>
      <c r="WCK4" s="215"/>
      <c r="WCL4" s="215"/>
      <c r="WCM4" s="215"/>
      <c r="WCN4" s="215"/>
      <c r="WCO4" s="215"/>
      <c r="WCP4" s="215"/>
      <c r="WCQ4" s="215"/>
      <c r="WCR4" s="215"/>
      <c r="WCS4" s="215"/>
      <c r="WCT4" s="215"/>
      <c r="WCU4" s="215"/>
      <c r="WCV4" s="215"/>
      <c r="WCW4" s="215"/>
      <c r="WCX4" s="215"/>
      <c r="WCY4" s="215"/>
      <c r="WCZ4" s="215"/>
      <c r="WDA4" s="215"/>
      <c r="WDB4" s="215"/>
      <c r="WDC4" s="215"/>
      <c r="WDD4" s="215"/>
      <c r="WDE4" s="215"/>
      <c r="WDF4" s="215"/>
      <c r="WDG4" s="215"/>
      <c r="WDH4" s="215"/>
      <c r="WDI4" s="215"/>
      <c r="WDJ4" s="215"/>
      <c r="WDK4" s="215"/>
      <c r="WDL4" s="215"/>
      <c r="WDM4" s="215"/>
      <c r="WDN4" s="215"/>
      <c r="WDO4" s="215"/>
      <c r="WDP4" s="215"/>
      <c r="WDQ4" s="215"/>
      <c r="WDR4" s="215"/>
      <c r="WDS4" s="215"/>
      <c r="WDT4" s="215"/>
      <c r="WDU4" s="215"/>
      <c r="WDV4" s="215"/>
      <c r="WDW4" s="215"/>
      <c r="WDX4" s="215"/>
      <c r="WDY4" s="215"/>
      <c r="WDZ4" s="215"/>
      <c r="WEA4" s="215"/>
      <c r="WEB4" s="215"/>
      <c r="WEC4" s="215"/>
      <c r="WED4" s="215"/>
      <c r="WEE4" s="215"/>
      <c r="WEF4" s="215"/>
      <c r="WEG4" s="215"/>
      <c r="WEH4" s="215"/>
      <c r="WEI4" s="215"/>
      <c r="WEJ4" s="215"/>
      <c r="WEK4" s="215"/>
      <c r="WEL4" s="215"/>
      <c r="WEM4" s="215"/>
      <c r="WEN4" s="215"/>
      <c r="WEO4" s="215"/>
      <c r="WEP4" s="215"/>
      <c r="WEQ4" s="215"/>
      <c r="WER4" s="215"/>
      <c r="WES4" s="215"/>
      <c r="WET4" s="215"/>
      <c r="WEU4" s="215"/>
      <c r="WEV4" s="215"/>
      <c r="WEW4" s="215"/>
      <c r="WEX4" s="215"/>
      <c r="WEY4" s="215"/>
      <c r="WEZ4" s="215"/>
      <c r="WFA4" s="215"/>
      <c r="WFB4" s="215"/>
      <c r="WFC4" s="215"/>
      <c r="WFD4" s="215"/>
      <c r="WFE4" s="215"/>
      <c r="WFF4" s="215"/>
      <c r="WFG4" s="215"/>
      <c r="WFH4" s="215"/>
      <c r="WFI4" s="215"/>
      <c r="WFJ4" s="215"/>
      <c r="WFK4" s="215"/>
      <c r="WFL4" s="215"/>
      <c r="WFM4" s="215"/>
      <c r="WFN4" s="215"/>
      <c r="WFO4" s="215"/>
      <c r="WFP4" s="215"/>
      <c r="WFQ4" s="215"/>
      <c r="WFR4" s="215"/>
      <c r="WFS4" s="215"/>
      <c r="WFT4" s="215"/>
      <c r="WFU4" s="215"/>
      <c r="WFV4" s="215"/>
      <c r="WFW4" s="215"/>
      <c r="WFX4" s="215"/>
      <c r="WFY4" s="215"/>
      <c r="WFZ4" s="215"/>
      <c r="WGA4" s="215"/>
      <c r="WGB4" s="215"/>
      <c r="WGC4" s="215"/>
      <c r="WGD4" s="215"/>
      <c r="WGE4" s="215"/>
      <c r="WGF4" s="215"/>
      <c r="WGG4" s="215"/>
      <c r="WGH4" s="215"/>
      <c r="WGI4" s="215"/>
      <c r="WGJ4" s="215"/>
      <c r="WGK4" s="215"/>
      <c r="WGL4" s="215"/>
      <c r="WGM4" s="215"/>
      <c r="WGN4" s="215"/>
      <c r="WGO4" s="215"/>
      <c r="WGP4" s="215"/>
      <c r="WGQ4" s="215"/>
      <c r="WGR4" s="215"/>
      <c r="WGS4" s="215"/>
      <c r="WGT4" s="215"/>
      <c r="WGU4" s="215"/>
      <c r="WGV4" s="215"/>
      <c r="WGW4" s="215"/>
      <c r="WGX4" s="215"/>
      <c r="WGY4" s="215"/>
      <c r="WGZ4" s="215"/>
      <c r="WHA4" s="215"/>
      <c r="WHB4" s="215"/>
      <c r="WHC4" s="215"/>
      <c r="WHD4" s="215"/>
      <c r="WHE4" s="215"/>
      <c r="WHF4" s="215"/>
      <c r="WHG4" s="215"/>
      <c r="WHH4" s="215"/>
      <c r="WHI4" s="215"/>
      <c r="WHJ4" s="215"/>
      <c r="WHK4" s="215"/>
      <c r="WHL4" s="215"/>
      <c r="WHM4" s="215"/>
      <c r="WHN4" s="215"/>
      <c r="WHO4" s="215"/>
      <c r="WHP4" s="215"/>
      <c r="WHQ4" s="215"/>
      <c r="WHR4" s="215"/>
      <c r="WHS4" s="215"/>
      <c r="WHT4" s="215"/>
      <c r="WHU4" s="215"/>
      <c r="WHV4" s="215"/>
      <c r="WHW4" s="215"/>
      <c r="WHX4" s="215"/>
      <c r="WHY4" s="215"/>
      <c r="WHZ4" s="215"/>
      <c r="WIA4" s="215"/>
      <c r="WIB4" s="215"/>
      <c r="WIC4" s="215"/>
      <c r="WID4" s="215"/>
      <c r="WIE4" s="215"/>
      <c r="WIF4" s="215"/>
      <c r="WIG4" s="215"/>
      <c r="WIH4" s="215"/>
      <c r="WII4" s="215"/>
      <c r="WIJ4" s="215"/>
      <c r="WIK4" s="215"/>
      <c r="WIL4" s="215"/>
      <c r="WIM4" s="215"/>
      <c r="WIN4" s="215"/>
      <c r="WIO4" s="215"/>
      <c r="WIP4" s="215"/>
      <c r="WIQ4" s="215"/>
      <c r="WIR4" s="215"/>
      <c r="WIS4" s="215"/>
      <c r="WIT4" s="215"/>
      <c r="WIU4" s="215"/>
      <c r="WIV4" s="215"/>
      <c r="WIW4" s="215"/>
      <c r="WIX4" s="215"/>
      <c r="WIY4" s="215"/>
      <c r="WIZ4" s="215"/>
      <c r="WJA4" s="215"/>
      <c r="WJB4" s="215"/>
      <c r="WJC4" s="215"/>
      <c r="WJD4" s="215"/>
      <c r="WJE4" s="215"/>
      <c r="WJF4" s="215"/>
      <c r="WJG4" s="215"/>
      <c r="WJH4" s="215"/>
      <c r="WJI4" s="215"/>
      <c r="WJJ4" s="215"/>
      <c r="WJK4" s="215"/>
      <c r="WJL4" s="215"/>
      <c r="WJM4" s="215"/>
      <c r="WJN4" s="215"/>
      <c r="WJO4" s="215"/>
      <c r="WJP4" s="215"/>
      <c r="WJQ4" s="215"/>
      <c r="WJR4" s="215"/>
      <c r="WJS4" s="215"/>
      <c r="WJT4" s="215"/>
      <c r="WJU4" s="215"/>
      <c r="WJV4" s="215"/>
      <c r="WJW4" s="215"/>
      <c r="WJX4" s="215"/>
      <c r="WJY4" s="215"/>
      <c r="WJZ4" s="215"/>
      <c r="WKA4" s="215"/>
      <c r="WKB4" s="215"/>
      <c r="WKC4" s="215"/>
      <c r="WKD4" s="215"/>
      <c r="WKE4" s="215"/>
      <c r="WKF4" s="215"/>
      <c r="WKG4" s="215"/>
      <c r="WKH4" s="215"/>
      <c r="WKI4" s="215"/>
      <c r="WKJ4" s="215"/>
      <c r="WKK4" s="215"/>
      <c r="WKL4" s="215"/>
      <c r="WKM4" s="215"/>
      <c r="WKN4" s="215"/>
      <c r="WKO4" s="215"/>
      <c r="WKP4" s="215"/>
      <c r="WKQ4" s="215"/>
      <c r="WKR4" s="215"/>
      <c r="WKS4" s="215"/>
      <c r="WKT4" s="215"/>
      <c r="WKU4" s="215"/>
      <c r="WKV4" s="215"/>
      <c r="WKW4" s="215"/>
      <c r="WKX4" s="215"/>
      <c r="WKY4" s="215"/>
      <c r="WKZ4" s="215"/>
      <c r="WLA4" s="215"/>
      <c r="WLB4" s="215"/>
      <c r="WLC4" s="215"/>
      <c r="WLD4" s="215"/>
      <c r="WLE4" s="215"/>
      <c r="WLF4" s="215"/>
      <c r="WLG4" s="215"/>
      <c r="WLH4" s="215"/>
      <c r="WLI4" s="215"/>
      <c r="WLJ4" s="215"/>
      <c r="WLK4" s="215"/>
      <c r="WLL4" s="215"/>
      <c r="WLM4" s="215"/>
      <c r="WLN4" s="215"/>
      <c r="WLO4" s="215"/>
      <c r="WLP4" s="215"/>
      <c r="WLQ4" s="215"/>
      <c r="WLR4" s="215"/>
      <c r="WLS4" s="215"/>
      <c r="WLT4" s="215"/>
      <c r="WLU4" s="215"/>
      <c r="WLV4" s="215"/>
      <c r="WLW4" s="215"/>
      <c r="WLX4" s="215"/>
      <c r="WLY4" s="215"/>
      <c r="WLZ4" s="215"/>
      <c r="WMA4" s="215"/>
      <c r="WMB4" s="215"/>
      <c r="WMC4" s="215"/>
      <c r="WMD4" s="215"/>
      <c r="WME4" s="215"/>
      <c r="WMF4" s="215"/>
      <c r="WMG4" s="215"/>
      <c r="WMH4" s="215"/>
      <c r="WMI4" s="215"/>
      <c r="WMJ4" s="215"/>
      <c r="WMK4" s="215"/>
      <c r="WML4" s="215"/>
      <c r="WMM4" s="215"/>
      <c r="WMN4" s="215"/>
      <c r="WMO4" s="215"/>
      <c r="WMP4" s="215"/>
      <c r="WMQ4" s="215"/>
      <c r="WMR4" s="215"/>
      <c r="WMS4" s="215"/>
      <c r="WMT4" s="215"/>
      <c r="WMU4" s="215"/>
      <c r="WMV4" s="215"/>
      <c r="WMW4" s="215"/>
      <c r="WMX4" s="215"/>
      <c r="WMY4" s="215"/>
      <c r="WMZ4" s="215"/>
      <c r="WNA4" s="215"/>
      <c r="WNB4" s="215"/>
      <c r="WNC4" s="215"/>
      <c r="WND4" s="215"/>
      <c r="WNE4" s="215"/>
      <c r="WNF4" s="215"/>
      <c r="WNG4" s="215"/>
      <c r="WNH4" s="215"/>
      <c r="WNI4" s="215"/>
      <c r="WNJ4" s="215"/>
      <c r="WNK4" s="215"/>
      <c r="WNL4" s="215"/>
      <c r="WNM4" s="215"/>
      <c r="WNN4" s="215"/>
      <c r="WNO4" s="215"/>
      <c r="WNP4" s="215"/>
      <c r="WNQ4" s="215"/>
      <c r="WNR4" s="215"/>
      <c r="WNS4" s="215"/>
      <c r="WNT4" s="215"/>
      <c r="WNU4" s="215"/>
      <c r="WNV4" s="215"/>
      <c r="WNW4" s="215"/>
      <c r="WNX4" s="215"/>
      <c r="WNY4" s="215"/>
      <c r="WNZ4" s="215"/>
      <c r="WOA4" s="215"/>
      <c r="WOB4" s="215"/>
      <c r="WOC4" s="215"/>
      <c r="WOD4" s="215"/>
      <c r="WOE4" s="215"/>
      <c r="WOF4" s="215"/>
      <c r="WOG4" s="215"/>
      <c r="WOH4" s="215"/>
      <c r="WOI4" s="215"/>
      <c r="WOJ4" s="215"/>
      <c r="WOK4" s="215"/>
      <c r="WOL4" s="215"/>
      <c r="WOM4" s="215"/>
      <c r="WON4" s="215"/>
      <c r="WOO4" s="215"/>
      <c r="WOP4" s="215"/>
      <c r="WOQ4" s="215"/>
      <c r="WOR4" s="215"/>
      <c r="WOS4" s="215"/>
      <c r="WOT4" s="215"/>
      <c r="WOU4" s="215"/>
      <c r="WOV4" s="215"/>
      <c r="WOW4" s="215"/>
      <c r="WOX4" s="215"/>
      <c r="WOY4" s="215"/>
      <c r="WOZ4" s="215"/>
      <c r="WPA4" s="215"/>
      <c r="WPB4" s="215"/>
      <c r="WPC4" s="215"/>
      <c r="WPD4" s="215"/>
      <c r="WPE4" s="215"/>
      <c r="WPF4" s="215"/>
      <c r="WPG4" s="215"/>
      <c r="WPH4" s="215"/>
      <c r="WPI4" s="215"/>
      <c r="WPJ4" s="215"/>
      <c r="WPK4" s="215"/>
      <c r="WPL4" s="215"/>
      <c r="WPM4" s="215"/>
      <c r="WPN4" s="215"/>
      <c r="WPO4" s="215"/>
      <c r="WPP4" s="215"/>
      <c r="WPQ4" s="215"/>
      <c r="WPR4" s="215"/>
      <c r="WPS4" s="215"/>
      <c r="WPT4" s="215"/>
      <c r="WPU4" s="215"/>
      <c r="WPV4" s="215"/>
      <c r="WPW4" s="215"/>
      <c r="WPX4" s="215"/>
      <c r="WPY4" s="215"/>
      <c r="WPZ4" s="215"/>
      <c r="WQA4" s="215"/>
      <c r="WQB4" s="215"/>
      <c r="WQC4" s="215"/>
      <c r="WQD4" s="215"/>
      <c r="WQE4" s="215"/>
      <c r="WQF4" s="215"/>
      <c r="WQG4" s="215"/>
      <c r="WQH4" s="215"/>
      <c r="WQI4" s="215"/>
      <c r="WQJ4" s="215"/>
      <c r="WQK4" s="215"/>
      <c r="WQL4" s="215"/>
      <c r="WQM4" s="215"/>
      <c r="WQN4" s="215"/>
      <c r="WQO4" s="215"/>
      <c r="WQP4" s="215"/>
      <c r="WQQ4" s="215"/>
      <c r="WQR4" s="215"/>
      <c r="WQS4" s="215"/>
      <c r="WQT4" s="215"/>
      <c r="WQU4" s="215"/>
      <c r="WQV4" s="215"/>
      <c r="WQW4" s="215"/>
      <c r="WQX4" s="215"/>
      <c r="WQY4" s="215"/>
      <c r="WQZ4" s="215"/>
      <c r="WRA4" s="215"/>
      <c r="WRB4" s="215"/>
      <c r="WRC4" s="215"/>
      <c r="WRD4" s="215"/>
      <c r="WRE4" s="215"/>
      <c r="WRF4" s="215"/>
      <c r="WRG4" s="215"/>
      <c r="WRH4" s="215"/>
      <c r="WRI4" s="215"/>
      <c r="WRJ4" s="215"/>
      <c r="WRK4" s="215"/>
      <c r="WRL4" s="215"/>
      <c r="WRM4" s="215"/>
      <c r="WRN4" s="215"/>
      <c r="WRO4" s="215"/>
      <c r="WRP4" s="215"/>
      <c r="WRQ4" s="215"/>
      <c r="WRR4" s="215"/>
      <c r="WRS4" s="215"/>
      <c r="WRT4" s="215"/>
      <c r="WRU4" s="215"/>
      <c r="WRV4" s="215"/>
      <c r="WRW4" s="215"/>
      <c r="WRX4" s="215"/>
      <c r="WRY4" s="215"/>
      <c r="WRZ4" s="215"/>
      <c r="WSA4" s="215"/>
      <c r="WSB4" s="215"/>
      <c r="WSC4" s="215"/>
      <c r="WSD4" s="215"/>
      <c r="WSE4" s="215"/>
      <c r="WSF4" s="215"/>
      <c r="WSG4" s="215"/>
      <c r="WSH4" s="215"/>
      <c r="WSI4" s="215"/>
      <c r="WSJ4" s="215"/>
      <c r="WSK4" s="215"/>
      <c r="WSL4" s="215"/>
      <c r="WSM4" s="215"/>
      <c r="WSN4" s="215"/>
      <c r="WSO4" s="215"/>
      <c r="WSP4" s="215"/>
      <c r="WSQ4" s="215"/>
      <c r="WSR4" s="215"/>
      <c r="WSS4" s="215"/>
      <c r="WST4" s="215"/>
      <c r="WSU4" s="215"/>
      <c r="WSV4" s="215"/>
      <c r="WSW4" s="215"/>
      <c r="WSX4" s="215"/>
      <c r="WSY4" s="215"/>
      <c r="WSZ4" s="215"/>
      <c r="WTA4" s="215"/>
      <c r="WTB4" s="215"/>
      <c r="WTC4" s="215"/>
      <c r="WTD4" s="215"/>
      <c r="WTE4" s="215"/>
      <c r="WTF4" s="215"/>
      <c r="WTG4" s="215"/>
      <c r="WTH4" s="215"/>
      <c r="WTI4" s="215"/>
      <c r="WTJ4" s="215"/>
      <c r="WTK4" s="215"/>
      <c r="WTL4" s="215"/>
      <c r="WTM4" s="215"/>
      <c r="WTN4" s="215"/>
      <c r="WTO4" s="215"/>
      <c r="WTP4" s="215"/>
      <c r="WTQ4" s="215"/>
      <c r="WTR4" s="215"/>
      <c r="WTS4" s="215"/>
      <c r="WTT4" s="215"/>
      <c r="WTU4" s="215"/>
      <c r="WTV4" s="215"/>
      <c r="WTW4" s="215"/>
      <c r="WTX4" s="215"/>
      <c r="WTY4" s="215"/>
      <c r="WTZ4" s="215"/>
      <c r="WUA4" s="215"/>
      <c r="WUB4" s="215"/>
      <c r="WUC4" s="215"/>
      <c r="WUD4" s="215"/>
      <c r="WUE4" s="215"/>
      <c r="WUF4" s="215"/>
      <c r="WUG4" s="215"/>
      <c r="WUH4" s="215"/>
      <c r="WUI4" s="215"/>
      <c r="WUJ4" s="215"/>
      <c r="WUK4" s="215"/>
      <c r="WUL4" s="215"/>
      <c r="WUM4" s="215"/>
      <c r="WUN4" s="215"/>
      <c r="WUO4" s="215"/>
      <c r="WUP4" s="215"/>
      <c r="WUQ4" s="215"/>
      <c r="WUR4" s="215"/>
      <c r="WUS4" s="215"/>
      <c r="WUT4" s="215"/>
      <c r="WUU4" s="215"/>
      <c r="WUV4" s="215"/>
      <c r="WUW4" s="215"/>
      <c r="WUX4" s="215"/>
      <c r="WUY4" s="215"/>
      <c r="WUZ4" s="215"/>
      <c r="WVA4" s="215"/>
      <c r="WVB4" s="215"/>
      <c r="WVC4" s="215"/>
      <c r="WVD4" s="215"/>
      <c r="WVE4" s="215"/>
      <c r="WVF4" s="215"/>
      <c r="WVG4" s="215"/>
      <c r="WVH4" s="215"/>
      <c r="WVI4" s="215"/>
      <c r="WVJ4" s="215"/>
      <c r="WVK4" s="215"/>
      <c r="WVL4" s="215"/>
      <c r="WVM4" s="215"/>
      <c r="WVN4" s="215"/>
      <c r="WVO4" s="215"/>
      <c r="WVP4" s="215"/>
      <c r="WVQ4" s="215"/>
      <c r="WVR4" s="215"/>
      <c r="WVS4" s="215"/>
      <c r="WVT4" s="215"/>
      <c r="WVU4" s="215"/>
      <c r="WVV4" s="215"/>
      <c r="WVW4" s="215"/>
      <c r="WVX4" s="215"/>
      <c r="WVY4" s="215"/>
      <c r="WVZ4" s="215"/>
      <c r="WWA4" s="215"/>
      <c r="WWB4" s="215"/>
      <c r="WWC4" s="215"/>
      <c r="WWD4" s="215"/>
      <c r="WWE4" s="215"/>
      <c r="WWF4" s="215"/>
      <c r="WWG4" s="215"/>
      <c r="WWH4" s="215"/>
      <c r="WWI4" s="215"/>
      <c r="WWJ4" s="215"/>
      <c r="WWK4" s="215"/>
      <c r="WWL4" s="215"/>
      <c r="WWM4" s="215"/>
      <c r="WWN4" s="215"/>
      <c r="WWO4" s="215"/>
      <c r="WWP4" s="215"/>
      <c r="WWQ4" s="215"/>
      <c r="WWR4" s="215"/>
      <c r="WWS4" s="215"/>
      <c r="WWT4" s="215"/>
      <c r="WWU4" s="215"/>
      <c r="WWV4" s="215"/>
      <c r="WWW4" s="215"/>
      <c r="WWX4" s="215"/>
      <c r="WWY4" s="215"/>
      <c r="WWZ4" s="215"/>
      <c r="WXA4" s="215"/>
      <c r="WXB4" s="215"/>
      <c r="WXC4" s="215"/>
      <c r="WXD4" s="215"/>
      <c r="WXE4" s="215"/>
      <c r="WXF4" s="215"/>
      <c r="WXG4" s="215"/>
      <c r="WXH4" s="215"/>
      <c r="WXI4" s="215"/>
      <c r="WXJ4" s="215"/>
      <c r="WXK4" s="215"/>
      <c r="WXL4" s="215"/>
      <c r="WXM4" s="215"/>
      <c r="WXN4" s="215"/>
      <c r="WXO4" s="215"/>
      <c r="WXP4" s="215"/>
      <c r="WXQ4" s="215"/>
      <c r="WXR4" s="215"/>
      <c r="WXS4" s="215"/>
      <c r="WXT4" s="215"/>
      <c r="WXU4" s="215"/>
      <c r="WXV4" s="215"/>
      <c r="WXW4" s="215"/>
      <c r="WXX4" s="215"/>
      <c r="WXY4" s="215"/>
      <c r="WXZ4" s="215"/>
      <c r="WYA4" s="215"/>
      <c r="WYB4" s="215"/>
      <c r="WYC4" s="215"/>
      <c r="WYD4" s="215"/>
      <c r="WYE4" s="215"/>
      <c r="WYF4" s="215"/>
      <c r="WYG4" s="215"/>
      <c r="WYH4" s="215"/>
      <c r="WYI4" s="215"/>
      <c r="WYJ4" s="215"/>
      <c r="WYK4" s="215"/>
      <c r="WYL4" s="215"/>
      <c r="WYM4" s="215"/>
      <c r="WYN4" s="215"/>
      <c r="WYO4" s="215"/>
      <c r="WYP4" s="215"/>
      <c r="WYQ4" s="215"/>
      <c r="WYR4" s="215"/>
      <c r="WYS4" s="215"/>
      <c r="WYT4" s="215"/>
      <c r="WYU4" s="215"/>
      <c r="WYV4" s="215"/>
      <c r="WYW4" s="215"/>
      <c r="WYX4" s="215"/>
      <c r="WYY4" s="215"/>
      <c r="WYZ4" s="215"/>
      <c r="WZA4" s="215"/>
      <c r="WZB4" s="215"/>
      <c r="WZC4" s="215"/>
      <c r="WZD4" s="215"/>
      <c r="WZE4" s="215"/>
      <c r="WZF4" s="215"/>
      <c r="WZG4" s="215"/>
      <c r="WZH4" s="215"/>
      <c r="WZI4" s="215"/>
      <c r="WZJ4" s="215"/>
      <c r="WZK4" s="215"/>
      <c r="WZL4" s="215"/>
      <c r="WZM4" s="215"/>
      <c r="WZN4" s="215"/>
      <c r="WZO4" s="215"/>
      <c r="WZP4" s="215"/>
      <c r="WZQ4" s="215"/>
      <c r="WZR4" s="215"/>
      <c r="WZS4" s="215"/>
      <c r="WZT4" s="215"/>
      <c r="WZU4" s="215"/>
      <c r="WZV4" s="215"/>
      <c r="WZW4" s="215"/>
      <c r="WZX4" s="215"/>
      <c r="WZY4" s="215"/>
      <c r="WZZ4" s="215"/>
      <c r="XAA4" s="215"/>
      <c r="XAB4" s="215"/>
      <c r="XAC4" s="215"/>
      <c r="XAD4" s="215"/>
      <c r="XAE4" s="215"/>
      <c r="XAF4" s="215"/>
      <c r="XAG4" s="215"/>
      <c r="XAH4" s="215"/>
      <c r="XAI4" s="215"/>
      <c r="XAJ4" s="215"/>
      <c r="XAK4" s="215"/>
      <c r="XAL4" s="215"/>
      <c r="XAM4" s="215"/>
      <c r="XAN4" s="215"/>
      <c r="XAO4" s="215"/>
      <c r="XAP4" s="215"/>
      <c r="XAQ4" s="215"/>
      <c r="XAR4" s="215"/>
      <c r="XAS4" s="215"/>
      <c r="XAT4" s="215"/>
      <c r="XAU4" s="215"/>
      <c r="XAV4" s="215"/>
      <c r="XAW4" s="215"/>
      <c r="XAX4" s="215"/>
      <c r="XAY4" s="215"/>
      <c r="XAZ4" s="215"/>
      <c r="XBA4" s="215"/>
      <c r="XBB4" s="215"/>
      <c r="XBC4" s="215"/>
      <c r="XBD4" s="215"/>
      <c r="XBE4" s="215"/>
      <c r="XBF4" s="215"/>
      <c r="XBG4" s="215"/>
      <c r="XBH4" s="215"/>
      <c r="XBI4" s="215"/>
      <c r="XBJ4" s="215"/>
      <c r="XBK4" s="215"/>
      <c r="XBL4" s="215"/>
      <c r="XBM4" s="215"/>
      <c r="XBN4" s="215"/>
      <c r="XBO4" s="215"/>
      <c r="XBP4" s="215"/>
      <c r="XBQ4" s="215"/>
      <c r="XBR4" s="215"/>
      <c r="XBS4" s="215"/>
      <c r="XBT4" s="215"/>
      <c r="XBU4" s="215"/>
      <c r="XBV4" s="215"/>
      <c r="XBW4" s="215"/>
      <c r="XBX4" s="215"/>
      <c r="XBY4" s="215"/>
      <c r="XBZ4" s="215"/>
      <c r="XCA4" s="215"/>
      <c r="XCB4" s="215"/>
      <c r="XCC4" s="215"/>
      <c r="XCD4" s="215"/>
      <c r="XCE4" s="215"/>
      <c r="XCF4" s="215"/>
      <c r="XCG4" s="215"/>
      <c r="XCH4" s="215"/>
      <c r="XCI4" s="215"/>
      <c r="XCJ4" s="215"/>
      <c r="XCK4" s="215"/>
      <c r="XCL4" s="215"/>
      <c r="XCM4" s="215"/>
      <c r="XCN4" s="215"/>
      <c r="XCO4" s="215"/>
      <c r="XCP4" s="215"/>
      <c r="XCQ4" s="215"/>
      <c r="XCR4" s="215"/>
      <c r="XCS4" s="215"/>
      <c r="XCT4" s="215"/>
      <c r="XCU4" s="215"/>
      <c r="XCV4" s="215"/>
      <c r="XCW4" s="215"/>
      <c r="XCX4" s="215"/>
      <c r="XCY4" s="215"/>
      <c r="XCZ4" s="215"/>
      <c r="XDA4" s="215"/>
      <c r="XDB4" s="215"/>
      <c r="XDC4" s="215"/>
      <c r="XDD4" s="215"/>
      <c r="XDE4" s="215"/>
      <c r="XDF4" s="215"/>
      <c r="XDG4" s="215"/>
      <c r="XDH4" s="215"/>
      <c r="XDI4" s="215"/>
      <c r="XDJ4" s="215"/>
      <c r="XDK4" s="215"/>
      <c r="XDL4" s="215"/>
      <c r="XDM4" s="215"/>
      <c r="XDN4" s="215"/>
      <c r="XDO4" s="215"/>
      <c r="XDP4" s="215"/>
      <c r="XDQ4" s="215"/>
      <c r="XDR4" s="215"/>
      <c r="XDS4" s="215"/>
      <c r="XDT4" s="215"/>
      <c r="XDU4" s="215"/>
      <c r="XDV4" s="215"/>
      <c r="XDW4" s="215"/>
      <c r="XDX4" s="215"/>
      <c r="XDY4" s="215"/>
      <c r="XDZ4" s="215"/>
      <c r="XEA4" s="215"/>
      <c r="XEB4" s="215"/>
      <c r="XEC4" s="215"/>
      <c r="XED4" s="215"/>
      <c r="XEE4" s="215"/>
      <c r="XEF4" s="215"/>
      <c r="XEG4" s="215"/>
      <c r="XEH4" s="215"/>
      <c r="XEI4" s="215"/>
      <c r="XEJ4" s="215"/>
      <c r="XEK4" s="215"/>
      <c r="XEL4" s="215"/>
      <c r="XEM4" s="215"/>
      <c r="XEN4" s="215"/>
      <c r="XEO4" s="215"/>
      <c r="XEP4" s="215"/>
      <c r="XEQ4" s="215"/>
      <c r="XER4" s="215"/>
      <c r="XES4" s="215"/>
      <c r="XET4" s="215"/>
      <c r="XEU4" s="215"/>
      <c r="XEV4" s="215"/>
      <c r="XEW4" s="215"/>
      <c r="XEX4" s="215"/>
      <c r="XEY4" s="215"/>
      <c r="XEZ4" s="215"/>
      <c r="XFA4" s="215"/>
      <c r="XFB4" s="215"/>
      <c r="XFC4" s="215"/>
      <c r="XFD4" s="215"/>
    </row>
    <row r="5" s="212" customFormat="1" ht="49" customHeight="1" spans="1:39 14370:16384">
      <c r="A5" s="188"/>
      <c r="B5" s="220"/>
      <c r="C5" s="228" t="s">
        <v>559</v>
      </c>
      <c r="D5" s="229" t="s">
        <v>560</v>
      </c>
      <c r="E5" s="228" t="s">
        <v>561</v>
      </c>
      <c r="F5" s="228" t="s">
        <v>562</v>
      </c>
      <c r="G5" s="228" t="s">
        <v>563</v>
      </c>
      <c r="H5" s="228" t="s">
        <v>559</v>
      </c>
      <c r="I5" s="227" t="s">
        <v>564</v>
      </c>
      <c r="J5" s="227" t="s">
        <v>565</v>
      </c>
      <c r="K5" s="227" t="s">
        <v>566</v>
      </c>
      <c r="L5" s="227" t="s">
        <v>567</v>
      </c>
      <c r="M5" s="227" t="s">
        <v>568</v>
      </c>
      <c r="N5" s="227" t="s">
        <v>569</v>
      </c>
      <c r="O5" s="228" t="s">
        <v>570</v>
      </c>
      <c r="P5" s="221" t="s">
        <v>571</v>
      </c>
      <c r="Q5" s="227" t="s">
        <v>572</v>
      </c>
      <c r="R5" s="221" t="s">
        <v>573</v>
      </c>
      <c r="S5" s="227" t="s">
        <v>559</v>
      </c>
      <c r="T5" s="230" t="s">
        <v>574</v>
      </c>
      <c r="U5" s="230" t="s">
        <v>575</v>
      </c>
      <c r="V5" s="231" t="s">
        <v>576</v>
      </c>
      <c r="W5" s="231" t="s">
        <v>577</v>
      </c>
      <c r="X5" s="227" t="s">
        <v>578</v>
      </c>
      <c r="Y5" s="227" t="s">
        <v>559</v>
      </c>
      <c r="Z5" s="227" t="s">
        <v>579</v>
      </c>
      <c r="AA5" s="227" t="s">
        <v>580</v>
      </c>
      <c r="AB5" s="227"/>
      <c r="AC5" s="227"/>
      <c r="AD5" s="227" t="s">
        <v>559</v>
      </c>
      <c r="AE5" s="227" t="s">
        <v>581</v>
      </c>
      <c r="AF5" s="227" t="s">
        <v>582</v>
      </c>
      <c r="AG5" s="227" t="s">
        <v>583</v>
      </c>
      <c r="AH5" s="227" t="s">
        <v>584</v>
      </c>
      <c r="AI5" s="227"/>
      <c r="AJ5" s="227"/>
      <c r="AK5" s="227"/>
      <c r="AL5" s="212"/>
      <c r="AM5" s="212"/>
      <c r="UFR5" s="215"/>
      <c r="UFS5" s="215"/>
      <c r="UFT5" s="215"/>
      <c r="UFU5" s="215"/>
      <c r="UFV5" s="215"/>
      <c r="UFW5" s="215"/>
      <c r="UFX5" s="215"/>
      <c r="UFY5" s="215"/>
      <c r="UFZ5" s="215"/>
      <c r="UGA5" s="215"/>
      <c r="UGB5" s="215"/>
      <c r="UGC5" s="215"/>
      <c r="UGD5" s="215"/>
      <c r="UGE5" s="215"/>
      <c r="UGF5" s="215"/>
      <c r="UGG5" s="215"/>
      <c r="UGH5" s="215"/>
      <c r="UGI5" s="215"/>
      <c r="UGJ5" s="215"/>
      <c r="UGK5" s="215"/>
      <c r="UGL5" s="215"/>
      <c r="UGM5" s="215"/>
      <c r="UGN5" s="215"/>
      <c r="UGO5" s="215"/>
      <c r="UGP5" s="215"/>
      <c r="UGQ5" s="215"/>
      <c r="UGR5" s="215"/>
      <c r="UGS5" s="215"/>
      <c r="UGT5" s="215"/>
      <c r="UGU5" s="215"/>
      <c r="UGV5" s="215"/>
      <c r="UGW5" s="215"/>
      <c r="UGX5" s="215"/>
      <c r="UGY5" s="215"/>
      <c r="UGZ5" s="215"/>
      <c r="UHA5" s="215"/>
      <c r="UHB5" s="215"/>
      <c r="UHC5" s="215"/>
      <c r="UHD5" s="215"/>
      <c r="UHE5" s="215"/>
      <c r="UHF5" s="215"/>
      <c r="UHG5" s="215"/>
      <c r="UHH5" s="215"/>
      <c r="UHI5" s="215"/>
      <c r="UHJ5" s="215"/>
      <c r="UHK5" s="215"/>
      <c r="UHL5" s="215"/>
      <c r="UHM5" s="215"/>
      <c r="UHN5" s="215"/>
      <c r="UHO5" s="215"/>
      <c r="UHP5" s="215"/>
      <c r="UHQ5" s="215"/>
      <c r="UHR5" s="215"/>
      <c r="UHS5" s="215"/>
      <c r="UHT5" s="215"/>
      <c r="UHU5" s="215"/>
      <c r="UHV5" s="215"/>
      <c r="UHW5" s="215"/>
      <c r="UHX5" s="215"/>
      <c r="UHY5" s="215"/>
      <c r="UHZ5" s="215"/>
      <c r="UIA5" s="215"/>
      <c r="UIB5" s="215"/>
      <c r="UIC5" s="215"/>
      <c r="UID5" s="215"/>
      <c r="UIE5" s="215"/>
      <c r="UIF5" s="215"/>
      <c r="UIG5" s="215"/>
      <c r="UIH5" s="215"/>
      <c r="UII5" s="215"/>
      <c r="UIJ5" s="215"/>
      <c r="UIK5" s="215"/>
      <c r="UIL5" s="215"/>
      <c r="UIM5" s="215"/>
      <c r="UIN5" s="215"/>
      <c r="UIO5" s="215"/>
      <c r="UIP5" s="215"/>
      <c r="UIQ5" s="215"/>
      <c r="UIR5" s="215"/>
      <c r="UIS5" s="215"/>
      <c r="UIT5" s="215"/>
      <c r="UIU5" s="215"/>
      <c r="UIV5" s="215"/>
      <c r="UIW5" s="215"/>
      <c r="UIX5" s="215"/>
      <c r="UIY5" s="215"/>
      <c r="UIZ5" s="215"/>
      <c r="UJA5" s="215"/>
      <c r="UJB5" s="215"/>
      <c r="UJC5" s="215"/>
      <c r="UJD5" s="215"/>
      <c r="UJE5" s="215"/>
      <c r="UJF5" s="215"/>
      <c r="UJG5" s="215"/>
      <c r="UJH5" s="215"/>
      <c r="UJI5" s="215"/>
      <c r="UJJ5" s="215"/>
      <c r="UJK5" s="215"/>
      <c r="UJL5" s="215"/>
      <c r="UJM5" s="215"/>
      <c r="UJN5" s="215"/>
      <c r="UJO5" s="215"/>
      <c r="UJP5" s="215"/>
      <c r="UJQ5" s="215"/>
      <c r="UJR5" s="215"/>
      <c r="UJS5" s="215"/>
      <c r="UJT5" s="215"/>
      <c r="UJU5" s="215"/>
      <c r="UJV5" s="215"/>
      <c r="UJW5" s="215"/>
      <c r="UJX5" s="215"/>
      <c r="UJY5" s="215"/>
      <c r="UJZ5" s="215"/>
      <c r="UKA5" s="215"/>
      <c r="UKB5" s="215"/>
      <c r="UKC5" s="215"/>
      <c r="UKD5" s="215"/>
      <c r="UKE5" s="215"/>
      <c r="UKF5" s="215"/>
      <c r="UKG5" s="215"/>
      <c r="UKH5" s="215"/>
      <c r="UKI5" s="215"/>
      <c r="UKJ5" s="215"/>
      <c r="UKK5" s="215"/>
      <c r="UKL5" s="215"/>
      <c r="UKM5" s="215"/>
      <c r="UKN5" s="215"/>
      <c r="UKO5" s="215"/>
      <c r="UKP5" s="215"/>
      <c r="UKQ5" s="215"/>
      <c r="UKR5" s="215"/>
      <c r="UKS5" s="215"/>
      <c r="UKT5" s="215"/>
      <c r="UKU5" s="215"/>
      <c r="UKV5" s="215"/>
      <c r="UKW5" s="215"/>
      <c r="UKX5" s="215"/>
      <c r="UKY5" s="215"/>
      <c r="UKZ5" s="215"/>
      <c r="ULA5" s="215"/>
      <c r="ULB5" s="215"/>
      <c r="ULC5" s="215"/>
      <c r="ULD5" s="215"/>
      <c r="ULE5" s="215"/>
      <c r="ULF5" s="215"/>
      <c r="ULG5" s="215"/>
      <c r="ULH5" s="215"/>
      <c r="ULI5" s="215"/>
      <c r="ULJ5" s="215"/>
      <c r="ULK5" s="215"/>
      <c r="ULL5" s="215"/>
      <c r="ULM5" s="215"/>
      <c r="ULN5" s="215"/>
      <c r="ULO5" s="215"/>
      <c r="ULP5" s="215"/>
      <c r="ULQ5" s="215"/>
      <c r="ULR5" s="215"/>
      <c r="ULS5" s="215"/>
      <c r="ULT5" s="215"/>
      <c r="ULU5" s="215"/>
      <c r="ULV5" s="215"/>
      <c r="ULW5" s="215"/>
      <c r="ULX5" s="215"/>
      <c r="ULY5" s="215"/>
      <c r="ULZ5" s="215"/>
      <c r="UMA5" s="215"/>
      <c r="UMB5" s="215"/>
      <c r="UMC5" s="215"/>
      <c r="UMD5" s="215"/>
      <c r="UME5" s="215"/>
      <c r="UMF5" s="215"/>
      <c r="UMG5" s="215"/>
      <c r="UMH5" s="215"/>
      <c r="UMI5" s="215"/>
      <c r="UMJ5" s="215"/>
      <c r="UMK5" s="215"/>
      <c r="UML5" s="215"/>
      <c r="UMM5" s="215"/>
      <c r="UMN5" s="215"/>
      <c r="UMO5" s="215"/>
      <c r="UMP5" s="215"/>
      <c r="UMQ5" s="215"/>
      <c r="UMR5" s="215"/>
      <c r="UMS5" s="215"/>
      <c r="UMT5" s="215"/>
      <c r="UMU5" s="215"/>
      <c r="UMV5" s="215"/>
      <c r="UMW5" s="215"/>
      <c r="UMX5" s="215"/>
      <c r="UMY5" s="215"/>
      <c r="UMZ5" s="215"/>
      <c r="UNA5" s="215"/>
      <c r="UNB5" s="215"/>
      <c r="UNC5" s="215"/>
      <c r="UND5" s="215"/>
      <c r="UNE5" s="215"/>
      <c r="UNF5" s="215"/>
      <c r="UNG5" s="215"/>
      <c r="UNH5" s="215"/>
      <c r="UNI5" s="215"/>
      <c r="UNJ5" s="215"/>
      <c r="UNK5" s="215"/>
      <c r="UNL5" s="215"/>
      <c r="UNM5" s="215"/>
      <c r="UNN5" s="215"/>
      <c r="UNO5" s="215"/>
      <c r="UNP5" s="215"/>
      <c r="UNQ5" s="215"/>
      <c r="UNR5" s="215"/>
      <c r="UNS5" s="215"/>
      <c r="UNT5" s="215"/>
      <c r="UNU5" s="215"/>
      <c r="UNV5" s="215"/>
      <c r="UNW5" s="215"/>
      <c r="UNX5" s="215"/>
      <c r="UNY5" s="215"/>
      <c r="UNZ5" s="215"/>
      <c r="UOA5" s="215"/>
      <c r="UOB5" s="215"/>
      <c r="UOC5" s="215"/>
      <c r="UOD5" s="215"/>
      <c r="UOE5" s="215"/>
      <c r="UOF5" s="215"/>
      <c r="UOG5" s="215"/>
      <c r="UOH5" s="215"/>
      <c r="UOI5" s="215"/>
      <c r="UOJ5" s="215"/>
      <c r="UOK5" s="215"/>
      <c r="UOL5" s="215"/>
      <c r="UOM5" s="215"/>
      <c r="UON5" s="215"/>
      <c r="UOO5" s="215"/>
      <c r="UOP5" s="215"/>
      <c r="UOQ5" s="215"/>
      <c r="UOR5" s="215"/>
      <c r="UOS5" s="215"/>
      <c r="UOT5" s="215"/>
      <c r="UOU5" s="215"/>
      <c r="UOV5" s="215"/>
      <c r="UOW5" s="215"/>
      <c r="UOX5" s="215"/>
      <c r="UOY5" s="215"/>
      <c r="UOZ5" s="215"/>
      <c r="UPA5" s="215"/>
      <c r="UPB5" s="215"/>
      <c r="UPC5" s="215"/>
      <c r="UPD5" s="215"/>
      <c r="UPE5" s="215"/>
      <c r="UPF5" s="215"/>
      <c r="UPG5" s="215"/>
      <c r="UPH5" s="215"/>
      <c r="UPI5" s="215"/>
      <c r="UPJ5" s="215"/>
      <c r="UPK5" s="215"/>
      <c r="UPL5" s="215"/>
      <c r="UPM5" s="215"/>
      <c r="UPN5" s="215"/>
      <c r="UPO5" s="215"/>
      <c r="UPP5" s="215"/>
      <c r="UPQ5" s="215"/>
      <c r="UPR5" s="215"/>
      <c r="UPS5" s="215"/>
      <c r="UPT5" s="215"/>
      <c r="UPU5" s="215"/>
      <c r="UPV5" s="215"/>
      <c r="UPW5" s="215"/>
      <c r="UPX5" s="215"/>
      <c r="UPY5" s="215"/>
      <c r="UPZ5" s="215"/>
      <c r="UQA5" s="215"/>
      <c r="UQB5" s="215"/>
      <c r="UQC5" s="215"/>
      <c r="UQD5" s="215"/>
      <c r="UQE5" s="215"/>
      <c r="UQF5" s="215"/>
      <c r="UQG5" s="215"/>
      <c r="UQH5" s="215"/>
      <c r="UQI5" s="215"/>
      <c r="UQJ5" s="215"/>
      <c r="UQK5" s="215"/>
      <c r="UQL5" s="215"/>
      <c r="UQM5" s="215"/>
      <c r="UQN5" s="215"/>
      <c r="UQO5" s="215"/>
      <c r="UQP5" s="215"/>
      <c r="UQQ5" s="215"/>
      <c r="UQR5" s="215"/>
      <c r="UQS5" s="215"/>
      <c r="UQT5" s="215"/>
      <c r="UQU5" s="215"/>
      <c r="UQV5" s="215"/>
      <c r="UQW5" s="215"/>
      <c r="UQX5" s="215"/>
      <c r="UQY5" s="215"/>
      <c r="UQZ5" s="215"/>
      <c r="URA5" s="215"/>
      <c r="URB5" s="215"/>
      <c r="URC5" s="215"/>
      <c r="URD5" s="215"/>
      <c r="URE5" s="215"/>
      <c r="URF5" s="215"/>
      <c r="URG5" s="215"/>
      <c r="URH5" s="215"/>
      <c r="URI5" s="215"/>
      <c r="URJ5" s="215"/>
      <c r="URK5" s="215"/>
      <c r="URL5" s="215"/>
      <c r="URM5" s="215"/>
      <c r="URN5" s="215"/>
      <c r="URO5" s="215"/>
      <c r="URP5" s="215"/>
      <c r="URQ5" s="215"/>
      <c r="URR5" s="215"/>
      <c r="URS5" s="215"/>
      <c r="URT5" s="215"/>
      <c r="URU5" s="215"/>
      <c r="URV5" s="215"/>
      <c r="URW5" s="215"/>
      <c r="URX5" s="215"/>
      <c r="URY5" s="215"/>
      <c r="URZ5" s="215"/>
      <c r="USA5" s="215"/>
      <c r="USB5" s="215"/>
      <c r="USC5" s="215"/>
      <c r="USD5" s="215"/>
      <c r="USE5" s="215"/>
      <c r="USF5" s="215"/>
      <c r="USG5" s="215"/>
      <c r="USH5" s="215"/>
      <c r="USI5" s="215"/>
      <c r="USJ5" s="215"/>
      <c r="USK5" s="215"/>
      <c r="USL5" s="215"/>
      <c r="USM5" s="215"/>
      <c r="USN5" s="215"/>
      <c r="USO5" s="215"/>
      <c r="USP5" s="215"/>
      <c r="USQ5" s="215"/>
      <c r="USR5" s="215"/>
      <c r="USS5" s="215"/>
      <c r="UST5" s="215"/>
      <c r="USU5" s="215"/>
      <c r="USV5" s="215"/>
      <c r="USW5" s="215"/>
      <c r="USX5" s="215"/>
      <c r="USY5" s="215"/>
      <c r="USZ5" s="215"/>
      <c r="UTA5" s="215"/>
      <c r="UTB5" s="215"/>
      <c r="UTC5" s="215"/>
      <c r="UTD5" s="215"/>
      <c r="UTE5" s="215"/>
      <c r="UTF5" s="215"/>
      <c r="UTG5" s="215"/>
      <c r="UTH5" s="215"/>
      <c r="UTI5" s="215"/>
      <c r="UTJ5" s="215"/>
      <c r="UTK5" s="215"/>
      <c r="UTL5" s="215"/>
      <c r="UTM5" s="215"/>
      <c r="UTN5" s="215"/>
      <c r="UTO5" s="215"/>
      <c r="UTP5" s="215"/>
      <c r="UTQ5" s="215"/>
      <c r="UTR5" s="215"/>
      <c r="UTS5" s="215"/>
      <c r="UTT5" s="215"/>
      <c r="UTU5" s="215"/>
      <c r="UTV5" s="215"/>
      <c r="UTW5" s="215"/>
      <c r="UTX5" s="215"/>
      <c r="UTY5" s="215"/>
      <c r="UTZ5" s="215"/>
      <c r="UUA5" s="215"/>
      <c r="UUB5" s="215"/>
      <c r="UUC5" s="215"/>
      <c r="UUD5" s="215"/>
      <c r="UUE5" s="215"/>
      <c r="UUF5" s="215"/>
      <c r="UUG5" s="215"/>
      <c r="UUH5" s="215"/>
      <c r="UUI5" s="215"/>
      <c r="UUJ5" s="215"/>
      <c r="UUK5" s="215"/>
      <c r="UUL5" s="215"/>
      <c r="UUM5" s="215"/>
      <c r="UUN5" s="215"/>
      <c r="UUO5" s="215"/>
      <c r="UUP5" s="215"/>
      <c r="UUQ5" s="215"/>
      <c r="UUR5" s="215"/>
      <c r="UUS5" s="215"/>
      <c r="UUT5" s="215"/>
      <c r="UUU5" s="215"/>
      <c r="UUV5" s="215"/>
      <c r="UUW5" s="215"/>
      <c r="UUX5" s="215"/>
      <c r="UUY5" s="215"/>
      <c r="UUZ5" s="215"/>
      <c r="UVA5" s="215"/>
      <c r="UVB5" s="215"/>
      <c r="UVC5" s="215"/>
      <c r="UVD5" s="215"/>
      <c r="UVE5" s="215"/>
      <c r="UVF5" s="215"/>
      <c r="UVG5" s="215"/>
      <c r="UVH5" s="215"/>
      <c r="UVI5" s="215"/>
      <c r="UVJ5" s="215"/>
      <c r="UVK5" s="215"/>
      <c r="UVL5" s="215"/>
      <c r="UVM5" s="215"/>
      <c r="UVN5" s="215"/>
      <c r="UVO5" s="215"/>
      <c r="UVP5" s="215"/>
      <c r="UVQ5" s="215"/>
      <c r="UVR5" s="215"/>
      <c r="UVS5" s="215"/>
      <c r="UVT5" s="215"/>
      <c r="UVU5" s="215"/>
      <c r="UVV5" s="215"/>
      <c r="UVW5" s="215"/>
      <c r="UVX5" s="215"/>
      <c r="UVY5" s="215"/>
      <c r="UVZ5" s="215"/>
      <c r="UWA5" s="215"/>
      <c r="UWB5" s="215"/>
      <c r="UWC5" s="215"/>
      <c r="UWD5" s="215"/>
      <c r="UWE5" s="215"/>
      <c r="UWF5" s="215"/>
      <c r="UWG5" s="215"/>
      <c r="UWH5" s="215"/>
      <c r="UWI5" s="215"/>
      <c r="UWJ5" s="215"/>
      <c r="UWK5" s="215"/>
      <c r="UWL5" s="215"/>
      <c r="UWM5" s="215"/>
      <c r="UWN5" s="215"/>
      <c r="UWO5" s="215"/>
      <c r="UWP5" s="215"/>
      <c r="UWQ5" s="215"/>
      <c r="UWR5" s="215"/>
      <c r="UWS5" s="215"/>
      <c r="UWT5" s="215"/>
      <c r="UWU5" s="215"/>
      <c r="UWV5" s="215"/>
      <c r="UWW5" s="215"/>
      <c r="UWX5" s="215"/>
      <c r="UWY5" s="215"/>
      <c r="UWZ5" s="215"/>
      <c r="UXA5" s="215"/>
      <c r="UXB5" s="215"/>
      <c r="UXC5" s="215"/>
      <c r="UXD5" s="215"/>
      <c r="UXE5" s="215"/>
      <c r="UXF5" s="215"/>
      <c r="UXG5" s="215"/>
      <c r="UXH5" s="215"/>
      <c r="UXI5" s="215"/>
      <c r="UXJ5" s="215"/>
      <c r="UXK5" s="215"/>
      <c r="UXL5" s="215"/>
      <c r="UXM5" s="215"/>
      <c r="UXN5" s="215"/>
      <c r="UXO5" s="215"/>
      <c r="UXP5" s="215"/>
      <c r="UXQ5" s="215"/>
      <c r="UXR5" s="215"/>
      <c r="UXS5" s="215"/>
      <c r="UXT5" s="215"/>
      <c r="UXU5" s="215"/>
      <c r="UXV5" s="215"/>
      <c r="UXW5" s="215"/>
      <c r="UXX5" s="215"/>
      <c r="UXY5" s="215"/>
      <c r="UXZ5" s="215"/>
      <c r="UYA5" s="215"/>
      <c r="UYB5" s="215"/>
      <c r="UYC5" s="215"/>
      <c r="UYD5" s="215"/>
      <c r="UYE5" s="215"/>
      <c r="UYF5" s="215"/>
      <c r="UYG5" s="215"/>
      <c r="UYH5" s="215"/>
      <c r="UYI5" s="215"/>
      <c r="UYJ5" s="215"/>
      <c r="UYK5" s="215"/>
      <c r="UYL5" s="215"/>
      <c r="UYM5" s="215"/>
      <c r="UYN5" s="215"/>
      <c r="UYO5" s="215"/>
      <c r="UYP5" s="215"/>
      <c r="UYQ5" s="215"/>
      <c r="UYR5" s="215"/>
      <c r="UYS5" s="215"/>
      <c r="UYT5" s="215"/>
      <c r="UYU5" s="215"/>
      <c r="UYV5" s="215"/>
      <c r="UYW5" s="215"/>
      <c r="UYX5" s="215"/>
      <c r="UYY5" s="215"/>
      <c r="UYZ5" s="215"/>
      <c r="UZA5" s="215"/>
      <c r="UZB5" s="215"/>
      <c r="UZC5" s="215"/>
      <c r="UZD5" s="215"/>
      <c r="UZE5" s="215"/>
      <c r="UZF5" s="215"/>
      <c r="UZG5" s="215"/>
      <c r="UZH5" s="215"/>
      <c r="UZI5" s="215"/>
      <c r="UZJ5" s="215"/>
      <c r="UZK5" s="215"/>
      <c r="UZL5" s="215"/>
      <c r="UZM5" s="215"/>
      <c r="UZN5" s="215"/>
      <c r="UZO5" s="215"/>
      <c r="UZP5" s="215"/>
      <c r="UZQ5" s="215"/>
      <c r="UZR5" s="215"/>
      <c r="UZS5" s="215"/>
      <c r="UZT5" s="215"/>
      <c r="UZU5" s="215"/>
      <c r="UZV5" s="215"/>
      <c r="UZW5" s="215"/>
      <c r="UZX5" s="215"/>
      <c r="UZY5" s="215"/>
      <c r="UZZ5" s="215"/>
      <c r="VAA5" s="215"/>
      <c r="VAB5" s="215"/>
      <c r="VAC5" s="215"/>
      <c r="VAD5" s="215"/>
      <c r="VAE5" s="215"/>
      <c r="VAF5" s="215"/>
      <c r="VAG5" s="215"/>
      <c r="VAH5" s="215"/>
      <c r="VAI5" s="215"/>
      <c r="VAJ5" s="215"/>
      <c r="VAK5" s="215"/>
      <c r="VAL5" s="215"/>
      <c r="VAM5" s="215"/>
      <c r="VAN5" s="215"/>
      <c r="VAO5" s="215"/>
      <c r="VAP5" s="215"/>
      <c r="VAQ5" s="215"/>
      <c r="VAR5" s="215"/>
      <c r="VAS5" s="215"/>
      <c r="VAT5" s="215"/>
      <c r="VAU5" s="215"/>
      <c r="VAV5" s="215"/>
      <c r="VAW5" s="215"/>
      <c r="VAX5" s="215"/>
      <c r="VAY5" s="215"/>
      <c r="VAZ5" s="215"/>
      <c r="VBA5" s="215"/>
      <c r="VBB5" s="215"/>
      <c r="VBC5" s="215"/>
      <c r="VBD5" s="215"/>
      <c r="VBE5" s="215"/>
      <c r="VBF5" s="215"/>
      <c r="VBG5" s="215"/>
      <c r="VBH5" s="215"/>
      <c r="VBI5" s="215"/>
      <c r="VBJ5" s="215"/>
      <c r="VBK5" s="215"/>
      <c r="VBL5" s="215"/>
      <c r="VBM5" s="215"/>
      <c r="VBN5" s="215"/>
      <c r="VBO5" s="215"/>
      <c r="VBP5" s="215"/>
      <c r="VBQ5" s="215"/>
      <c r="VBR5" s="215"/>
      <c r="VBS5" s="215"/>
      <c r="VBT5" s="215"/>
      <c r="VBU5" s="215"/>
      <c r="VBV5" s="215"/>
      <c r="VBW5" s="215"/>
      <c r="VBX5" s="215"/>
      <c r="VBY5" s="215"/>
      <c r="VBZ5" s="215"/>
      <c r="VCA5" s="215"/>
      <c r="VCB5" s="215"/>
      <c r="VCC5" s="215"/>
      <c r="VCD5" s="215"/>
      <c r="VCE5" s="215"/>
      <c r="VCF5" s="215"/>
      <c r="VCG5" s="215"/>
      <c r="VCH5" s="215"/>
      <c r="VCI5" s="215"/>
      <c r="VCJ5" s="215"/>
      <c r="VCK5" s="215"/>
      <c r="VCL5" s="215"/>
      <c r="VCM5" s="215"/>
      <c r="VCN5" s="215"/>
      <c r="VCO5" s="215"/>
      <c r="VCP5" s="215"/>
      <c r="VCQ5" s="215"/>
      <c r="VCR5" s="215"/>
      <c r="VCS5" s="215"/>
      <c r="VCT5" s="215"/>
      <c r="VCU5" s="215"/>
      <c r="VCV5" s="215"/>
      <c r="VCW5" s="215"/>
      <c r="VCX5" s="215"/>
      <c r="VCY5" s="215"/>
      <c r="VCZ5" s="215"/>
      <c r="VDA5" s="215"/>
      <c r="VDB5" s="215"/>
      <c r="VDC5" s="215"/>
      <c r="VDD5" s="215"/>
      <c r="VDE5" s="215"/>
      <c r="VDF5" s="215"/>
      <c r="VDG5" s="215"/>
      <c r="VDH5" s="215"/>
      <c r="VDI5" s="215"/>
      <c r="VDJ5" s="215"/>
      <c r="VDK5" s="215"/>
      <c r="VDL5" s="215"/>
      <c r="VDM5" s="215"/>
      <c r="VDN5" s="215"/>
      <c r="VDO5" s="215"/>
      <c r="VDP5" s="215"/>
      <c r="VDQ5" s="215"/>
      <c r="VDR5" s="215"/>
      <c r="VDS5" s="215"/>
      <c r="VDT5" s="215"/>
      <c r="VDU5" s="215"/>
      <c r="VDV5" s="215"/>
      <c r="VDW5" s="215"/>
      <c r="VDX5" s="215"/>
      <c r="VDY5" s="215"/>
      <c r="VDZ5" s="215"/>
      <c r="VEA5" s="215"/>
      <c r="VEB5" s="215"/>
      <c r="VEC5" s="215"/>
      <c r="VED5" s="215"/>
      <c r="VEE5" s="215"/>
      <c r="VEF5" s="215"/>
      <c r="VEG5" s="215"/>
      <c r="VEH5" s="215"/>
      <c r="VEI5" s="215"/>
      <c r="VEJ5" s="215"/>
      <c r="VEK5" s="215"/>
      <c r="VEL5" s="215"/>
      <c r="VEM5" s="215"/>
      <c r="VEN5" s="215"/>
      <c r="VEO5" s="215"/>
      <c r="VEP5" s="215"/>
      <c r="VEQ5" s="215"/>
      <c r="VER5" s="215"/>
      <c r="VES5" s="215"/>
      <c r="VET5" s="215"/>
      <c r="VEU5" s="215"/>
      <c r="VEV5" s="215"/>
      <c r="VEW5" s="215"/>
      <c r="VEX5" s="215"/>
      <c r="VEY5" s="215"/>
      <c r="VEZ5" s="215"/>
      <c r="VFA5" s="215"/>
      <c r="VFB5" s="215"/>
      <c r="VFC5" s="215"/>
      <c r="VFD5" s="215"/>
      <c r="VFE5" s="215"/>
      <c r="VFF5" s="215"/>
      <c r="VFG5" s="215"/>
      <c r="VFH5" s="215"/>
      <c r="VFI5" s="215"/>
      <c r="VFJ5" s="215"/>
      <c r="VFK5" s="215"/>
      <c r="VFL5" s="215"/>
      <c r="VFM5" s="215"/>
      <c r="VFN5" s="215"/>
      <c r="VFO5" s="215"/>
      <c r="VFP5" s="215"/>
      <c r="VFQ5" s="215"/>
      <c r="VFR5" s="215"/>
      <c r="VFS5" s="215"/>
      <c r="VFT5" s="215"/>
      <c r="VFU5" s="215"/>
      <c r="VFV5" s="215"/>
      <c r="VFW5" s="215"/>
      <c r="VFX5" s="215"/>
      <c r="VFY5" s="215"/>
      <c r="VFZ5" s="215"/>
      <c r="VGA5" s="215"/>
      <c r="VGB5" s="215"/>
      <c r="VGC5" s="215"/>
      <c r="VGD5" s="215"/>
      <c r="VGE5" s="215"/>
      <c r="VGF5" s="215"/>
      <c r="VGG5" s="215"/>
      <c r="VGH5" s="215"/>
      <c r="VGI5" s="215"/>
      <c r="VGJ5" s="215"/>
      <c r="VGK5" s="215"/>
      <c r="VGL5" s="215"/>
      <c r="VGM5" s="215"/>
      <c r="VGN5" s="215"/>
      <c r="VGO5" s="215"/>
      <c r="VGP5" s="215"/>
      <c r="VGQ5" s="215"/>
      <c r="VGR5" s="215"/>
      <c r="VGS5" s="215"/>
      <c r="VGT5" s="215"/>
      <c r="VGU5" s="215"/>
      <c r="VGV5" s="215"/>
      <c r="VGW5" s="215"/>
      <c r="VGX5" s="215"/>
      <c r="VGY5" s="215"/>
      <c r="VGZ5" s="215"/>
      <c r="VHA5" s="215"/>
      <c r="VHB5" s="215"/>
      <c r="VHC5" s="215"/>
      <c r="VHD5" s="215"/>
      <c r="VHE5" s="215"/>
      <c r="VHF5" s="215"/>
      <c r="VHG5" s="215"/>
      <c r="VHH5" s="215"/>
      <c r="VHI5" s="215"/>
      <c r="VHJ5" s="215"/>
      <c r="VHK5" s="215"/>
      <c r="VHL5" s="215"/>
      <c r="VHM5" s="215"/>
      <c r="VHN5" s="215"/>
      <c r="VHO5" s="215"/>
      <c r="VHP5" s="215"/>
      <c r="VHQ5" s="215"/>
      <c r="VHR5" s="215"/>
      <c r="VHS5" s="215"/>
      <c r="VHT5" s="215"/>
      <c r="VHU5" s="215"/>
      <c r="VHV5" s="215"/>
      <c r="VHW5" s="215"/>
      <c r="VHX5" s="215"/>
      <c r="VHY5" s="215"/>
      <c r="VHZ5" s="215"/>
      <c r="VIA5" s="215"/>
      <c r="VIB5" s="215"/>
      <c r="VIC5" s="215"/>
      <c r="VID5" s="215"/>
      <c r="VIE5" s="215"/>
      <c r="VIF5" s="215"/>
      <c r="VIG5" s="215"/>
      <c r="VIH5" s="215"/>
      <c r="VII5" s="215"/>
      <c r="VIJ5" s="215"/>
      <c r="VIK5" s="215"/>
      <c r="VIL5" s="215"/>
      <c r="VIM5" s="215"/>
      <c r="VIN5" s="215"/>
      <c r="VIO5" s="215"/>
      <c r="VIP5" s="215"/>
      <c r="VIQ5" s="215"/>
      <c r="VIR5" s="215"/>
      <c r="VIS5" s="215"/>
      <c r="VIT5" s="215"/>
      <c r="VIU5" s="215"/>
      <c r="VIV5" s="215"/>
      <c r="VIW5" s="215"/>
      <c r="VIX5" s="215"/>
      <c r="VIY5" s="215"/>
      <c r="VIZ5" s="215"/>
      <c r="VJA5" s="215"/>
      <c r="VJB5" s="215"/>
      <c r="VJC5" s="215"/>
      <c r="VJD5" s="215"/>
      <c r="VJE5" s="215"/>
      <c r="VJF5" s="215"/>
      <c r="VJG5" s="215"/>
      <c r="VJH5" s="215"/>
      <c r="VJI5" s="215"/>
      <c r="VJJ5" s="215"/>
      <c r="VJK5" s="215"/>
      <c r="VJL5" s="215"/>
      <c r="VJM5" s="215"/>
      <c r="VJN5" s="215"/>
      <c r="VJO5" s="215"/>
      <c r="VJP5" s="215"/>
      <c r="VJQ5" s="215"/>
      <c r="VJR5" s="215"/>
      <c r="VJS5" s="215"/>
      <c r="VJT5" s="215"/>
      <c r="VJU5" s="215"/>
      <c r="VJV5" s="215"/>
      <c r="VJW5" s="215"/>
      <c r="VJX5" s="215"/>
      <c r="VJY5" s="215"/>
      <c r="VJZ5" s="215"/>
      <c r="VKA5" s="215"/>
      <c r="VKB5" s="215"/>
      <c r="VKC5" s="215"/>
      <c r="VKD5" s="215"/>
      <c r="VKE5" s="215"/>
      <c r="VKF5" s="215"/>
      <c r="VKG5" s="215"/>
      <c r="VKH5" s="215"/>
      <c r="VKI5" s="215"/>
      <c r="VKJ5" s="215"/>
      <c r="VKK5" s="215"/>
      <c r="VKL5" s="215"/>
      <c r="VKM5" s="215"/>
      <c r="VKN5" s="215"/>
      <c r="VKO5" s="215"/>
      <c r="VKP5" s="215"/>
      <c r="VKQ5" s="215"/>
      <c r="VKR5" s="215"/>
      <c r="VKS5" s="215"/>
      <c r="VKT5" s="215"/>
      <c r="VKU5" s="215"/>
      <c r="VKV5" s="215"/>
      <c r="VKW5" s="215"/>
      <c r="VKX5" s="215"/>
      <c r="VKY5" s="215"/>
      <c r="VKZ5" s="215"/>
      <c r="VLA5" s="215"/>
      <c r="VLB5" s="215"/>
      <c r="VLC5" s="215"/>
      <c r="VLD5" s="215"/>
      <c r="VLE5" s="215"/>
      <c r="VLF5" s="215"/>
      <c r="VLG5" s="215"/>
      <c r="VLH5" s="215"/>
      <c r="VLI5" s="215"/>
      <c r="VLJ5" s="215"/>
      <c r="VLK5" s="215"/>
      <c r="VLL5" s="215"/>
      <c r="VLM5" s="215"/>
      <c r="VLN5" s="215"/>
      <c r="VLO5" s="215"/>
      <c r="VLP5" s="215"/>
      <c r="VLQ5" s="215"/>
      <c r="VLR5" s="215"/>
      <c r="VLS5" s="215"/>
      <c r="VLT5" s="215"/>
      <c r="VLU5" s="215"/>
      <c r="VLV5" s="215"/>
      <c r="VLW5" s="215"/>
      <c r="VLX5" s="215"/>
      <c r="VLY5" s="215"/>
      <c r="VLZ5" s="215"/>
      <c r="VMA5" s="215"/>
      <c r="VMB5" s="215"/>
      <c r="VMC5" s="215"/>
      <c r="VMD5" s="215"/>
      <c r="VME5" s="215"/>
      <c r="VMF5" s="215"/>
      <c r="VMG5" s="215"/>
      <c r="VMH5" s="215"/>
      <c r="VMI5" s="215"/>
      <c r="VMJ5" s="215"/>
      <c r="VMK5" s="215"/>
      <c r="VML5" s="215"/>
      <c r="VMM5" s="215"/>
      <c r="VMN5" s="215"/>
      <c r="VMO5" s="215"/>
      <c r="VMP5" s="215"/>
      <c r="VMQ5" s="215"/>
      <c r="VMR5" s="215"/>
      <c r="VMS5" s="215"/>
      <c r="VMT5" s="215"/>
      <c r="VMU5" s="215"/>
      <c r="VMV5" s="215"/>
      <c r="VMW5" s="215"/>
      <c r="VMX5" s="215"/>
      <c r="VMY5" s="215"/>
      <c r="VMZ5" s="215"/>
      <c r="VNA5" s="215"/>
      <c r="VNB5" s="215"/>
      <c r="VNC5" s="215"/>
      <c r="VND5" s="215"/>
      <c r="VNE5" s="215"/>
      <c r="VNF5" s="215"/>
      <c r="VNG5" s="215"/>
      <c r="VNH5" s="215"/>
      <c r="VNI5" s="215"/>
      <c r="VNJ5" s="215"/>
      <c r="VNK5" s="215"/>
      <c r="VNL5" s="215"/>
      <c r="VNM5" s="215"/>
      <c r="VNN5" s="215"/>
      <c r="VNO5" s="215"/>
      <c r="VNP5" s="215"/>
      <c r="VNQ5" s="215"/>
      <c r="VNR5" s="215"/>
      <c r="VNS5" s="215"/>
      <c r="VNT5" s="215"/>
      <c r="VNU5" s="215"/>
      <c r="VNV5" s="215"/>
      <c r="VNW5" s="215"/>
      <c r="VNX5" s="215"/>
      <c r="VNY5" s="215"/>
      <c r="VNZ5" s="215"/>
      <c r="VOA5" s="215"/>
      <c r="VOB5" s="215"/>
      <c r="VOC5" s="215"/>
      <c r="VOD5" s="215"/>
      <c r="VOE5" s="215"/>
      <c r="VOF5" s="215"/>
      <c r="VOG5" s="215"/>
      <c r="VOH5" s="215"/>
      <c r="VOI5" s="215"/>
      <c r="VOJ5" s="215"/>
      <c r="VOK5" s="215"/>
      <c r="VOL5" s="215"/>
      <c r="VOM5" s="215"/>
      <c r="VON5" s="215"/>
      <c r="VOO5" s="215"/>
      <c r="VOP5" s="215"/>
      <c r="VOQ5" s="215"/>
      <c r="VOR5" s="215"/>
      <c r="VOS5" s="215"/>
      <c r="VOT5" s="215"/>
      <c r="VOU5" s="215"/>
      <c r="VOV5" s="215"/>
      <c r="VOW5" s="215"/>
      <c r="VOX5" s="215"/>
      <c r="VOY5" s="215"/>
      <c r="VOZ5" s="215"/>
      <c r="VPA5" s="215"/>
      <c r="VPB5" s="215"/>
      <c r="VPC5" s="215"/>
      <c r="VPD5" s="215"/>
      <c r="VPE5" s="215"/>
      <c r="VPF5" s="215"/>
      <c r="VPG5" s="215"/>
      <c r="VPH5" s="215"/>
      <c r="VPI5" s="215"/>
      <c r="VPJ5" s="215"/>
      <c r="VPK5" s="215"/>
      <c r="VPL5" s="215"/>
      <c r="VPM5" s="215"/>
      <c r="VPN5" s="215"/>
      <c r="VPO5" s="215"/>
      <c r="VPP5" s="215"/>
      <c r="VPQ5" s="215"/>
      <c r="VPR5" s="215"/>
      <c r="VPS5" s="215"/>
      <c r="VPT5" s="215"/>
      <c r="VPU5" s="215"/>
      <c r="VPV5" s="215"/>
      <c r="VPW5" s="215"/>
      <c r="VPX5" s="215"/>
      <c r="VPY5" s="215"/>
      <c r="VPZ5" s="215"/>
      <c r="VQA5" s="215"/>
      <c r="VQB5" s="215"/>
      <c r="VQC5" s="215"/>
      <c r="VQD5" s="215"/>
      <c r="VQE5" s="215"/>
      <c r="VQF5" s="215"/>
      <c r="VQG5" s="215"/>
      <c r="VQH5" s="215"/>
      <c r="VQI5" s="215"/>
      <c r="VQJ5" s="215"/>
      <c r="VQK5" s="215"/>
      <c r="VQL5" s="215"/>
      <c r="VQM5" s="215"/>
      <c r="VQN5" s="215"/>
      <c r="VQO5" s="215"/>
      <c r="VQP5" s="215"/>
      <c r="VQQ5" s="215"/>
      <c r="VQR5" s="215"/>
      <c r="VQS5" s="215"/>
      <c r="VQT5" s="215"/>
      <c r="VQU5" s="215"/>
      <c r="VQV5" s="215"/>
      <c r="VQW5" s="215"/>
      <c r="VQX5" s="215"/>
      <c r="VQY5" s="215"/>
      <c r="VQZ5" s="215"/>
      <c r="VRA5" s="215"/>
      <c r="VRB5" s="215"/>
      <c r="VRC5" s="215"/>
      <c r="VRD5" s="215"/>
      <c r="VRE5" s="215"/>
      <c r="VRF5" s="215"/>
      <c r="VRG5" s="215"/>
      <c r="VRH5" s="215"/>
      <c r="VRI5" s="215"/>
      <c r="VRJ5" s="215"/>
      <c r="VRK5" s="215"/>
      <c r="VRL5" s="215"/>
      <c r="VRM5" s="215"/>
      <c r="VRN5" s="215"/>
      <c r="VRO5" s="215"/>
      <c r="VRP5" s="215"/>
      <c r="VRQ5" s="215"/>
      <c r="VRR5" s="215"/>
      <c r="VRS5" s="215"/>
      <c r="VRT5" s="215"/>
      <c r="VRU5" s="215"/>
      <c r="VRV5" s="215"/>
      <c r="VRW5" s="215"/>
      <c r="VRX5" s="215"/>
      <c r="VRY5" s="215"/>
      <c r="VRZ5" s="215"/>
      <c r="VSA5" s="215"/>
      <c r="VSB5" s="215"/>
      <c r="VSC5" s="215"/>
      <c r="VSD5" s="215"/>
      <c r="VSE5" s="215"/>
      <c r="VSF5" s="215"/>
      <c r="VSG5" s="215"/>
      <c r="VSH5" s="215"/>
      <c r="VSI5" s="215"/>
      <c r="VSJ5" s="215"/>
      <c r="VSK5" s="215"/>
      <c r="VSL5" s="215"/>
      <c r="VSM5" s="215"/>
      <c r="VSN5" s="215"/>
      <c r="VSO5" s="215"/>
      <c r="VSP5" s="215"/>
      <c r="VSQ5" s="215"/>
      <c r="VSR5" s="215"/>
      <c r="VSS5" s="215"/>
      <c r="VST5" s="215"/>
      <c r="VSU5" s="215"/>
      <c r="VSV5" s="215"/>
      <c r="VSW5" s="215"/>
      <c r="VSX5" s="215"/>
      <c r="VSY5" s="215"/>
      <c r="VSZ5" s="215"/>
      <c r="VTA5" s="215"/>
      <c r="VTB5" s="215"/>
      <c r="VTC5" s="215"/>
      <c r="VTD5" s="215"/>
      <c r="VTE5" s="215"/>
      <c r="VTF5" s="215"/>
      <c r="VTG5" s="215"/>
      <c r="VTH5" s="215"/>
      <c r="VTI5" s="215"/>
      <c r="VTJ5" s="215"/>
      <c r="VTK5" s="215"/>
      <c r="VTL5" s="215"/>
      <c r="VTM5" s="215"/>
      <c r="VTN5" s="215"/>
      <c r="VTO5" s="215"/>
      <c r="VTP5" s="215"/>
      <c r="VTQ5" s="215"/>
      <c r="VTR5" s="215"/>
      <c r="VTS5" s="215"/>
      <c r="VTT5" s="215"/>
      <c r="VTU5" s="215"/>
      <c r="VTV5" s="215"/>
      <c r="VTW5" s="215"/>
      <c r="VTX5" s="215"/>
      <c r="VTY5" s="215"/>
      <c r="VTZ5" s="215"/>
      <c r="VUA5" s="215"/>
      <c r="VUB5" s="215"/>
      <c r="VUC5" s="215"/>
      <c r="VUD5" s="215"/>
      <c r="VUE5" s="215"/>
      <c r="VUF5" s="215"/>
      <c r="VUG5" s="215"/>
      <c r="VUH5" s="215"/>
      <c r="VUI5" s="215"/>
      <c r="VUJ5" s="215"/>
      <c r="VUK5" s="215"/>
      <c r="VUL5" s="215"/>
      <c r="VUM5" s="215"/>
      <c r="VUN5" s="215"/>
      <c r="VUO5" s="215"/>
      <c r="VUP5" s="215"/>
      <c r="VUQ5" s="215"/>
      <c r="VUR5" s="215"/>
      <c r="VUS5" s="215"/>
      <c r="VUT5" s="215"/>
      <c r="VUU5" s="215"/>
      <c r="VUV5" s="215"/>
      <c r="VUW5" s="215"/>
      <c r="VUX5" s="215"/>
      <c r="VUY5" s="215"/>
      <c r="VUZ5" s="215"/>
      <c r="VVA5" s="215"/>
      <c r="VVB5" s="215"/>
      <c r="VVC5" s="215"/>
      <c r="VVD5" s="215"/>
      <c r="VVE5" s="215"/>
      <c r="VVF5" s="215"/>
      <c r="VVG5" s="215"/>
      <c r="VVH5" s="215"/>
      <c r="VVI5" s="215"/>
      <c r="VVJ5" s="215"/>
      <c r="VVK5" s="215"/>
      <c r="VVL5" s="215"/>
      <c r="VVM5" s="215"/>
      <c r="VVN5" s="215"/>
      <c r="VVO5" s="215"/>
      <c r="VVP5" s="215"/>
      <c r="VVQ5" s="215"/>
      <c r="VVR5" s="215"/>
      <c r="VVS5" s="215"/>
      <c r="VVT5" s="215"/>
      <c r="VVU5" s="215"/>
      <c r="VVV5" s="215"/>
      <c r="VVW5" s="215"/>
      <c r="VVX5" s="215"/>
      <c r="VVY5" s="215"/>
      <c r="VVZ5" s="215"/>
      <c r="VWA5" s="215"/>
      <c r="VWB5" s="215"/>
      <c r="VWC5" s="215"/>
      <c r="VWD5" s="215"/>
      <c r="VWE5" s="215"/>
      <c r="VWF5" s="215"/>
      <c r="VWG5" s="215"/>
      <c r="VWH5" s="215"/>
      <c r="VWI5" s="215"/>
      <c r="VWJ5" s="215"/>
      <c r="VWK5" s="215"/>
      <c r="VWL5" s="215"/>
      <c r="VWM5" s="215"/>
      <c r="VWN5" s="215"/>
      <c r="VWO5" s="215"/>
      <c r="VWP5" s="215"/>
      <c r="VWQ5" s="215"/>
      <c r="VWR5" s="215"/>
      <c r="VWS5" s="215"/>
      <c r="VWT5" s="215"/>
      <c r="VWU5" s="215"/>
      <c r="VWV5" s="215"/>
      <c r="VWW5" s="215"/>
      <c r="VWX5" s="215"/>
      <c r="VWY5" s="215"/>
      <c r="VWZ5" s="215"/>
      <c r="VXA5" s="215"/>
      <c r="VXB5" s="215"/>
      <c r="VXC5" s="215"/>
      <c r="VXD5" s="215"/>
      <c r="VXE5" s="215"/>
      <c r="VXF5" s="215"/>
      <c r="VXG5" s="215"/>
      <c r="VXH5" s="215"/>
      <c r="VXI5" s="215"/>
      <c r="VXJ5" s="215"/>
      <c r="VXK5" s="215"/>
      <c r="VXL5" s="215"/>
      <c r="VXM5" s="215"/>
      <c r="VXN5" s="215"/>
      <c r="VXO5" s="215"/>
      <c r="VXP5" s="215"/>
      <c r="VXQ5" s="215"/>
      <c r="VXR5" s="215"/>
      <c r="VXS5" s="215"/>
      <c r="VXT5" s="215"/>
      <c r="VXU5" s="215"/>
      <c r="VXV5" s="215"/>
      <c r="VXW5" s="215"/>
      <c r="VXX5" s="215"/>
      <c r="VXY5" s="215"/>
      <c r="VXZ5" s="215"/>
      <c r="VYA5" s="215"/>
      <c r="VYB5" s="215"/>
      <c r="VYC5" s="215"/>
      <c r="VYD5" s="215"/>
      <c r="VYE5" s="215"/>
      <c r="VYF5" s="215"/>
      <c r="VYG5" s="215"/>
      <c r="VYH5" s="215"/>
      <c r="VYI5" s="215"/>
      <c r="VYJ5" s="215"/>
      <c r="VYK5" s="215"/>
      <c r="VYL5" s="215"/>
      <c r="VYM5" s="215"/>
      <c r="VYN5" s="215"/>
      <c r="VYO5" s="215"/>
      <c r="VYP5" s="215"/>
      <c r="VYQ5" s="215"/>
      <c r="VYR5" s="215"/>
      <c r="VYS5" s="215"/>
      <c r="VYT5" s="215"/>
      <c r="VYU5" s="215"/>
      <c r="VYV5" s="215"/>
      <c r="VYW5" s="215"/>
      <c r="VYX5" s="215"/>
      <c r="VYY5" s="215"/>
      <c r="VYZ5" s="215"/>
      <c r="VZA5" s="215"/>
      <c r="VZB5" s="215"/>
      <c r="VZC5" s="215"/>
      <c r="VZD5" s="215"/>
      <c r="VZE5" s="215"/>
      <c r="VZF5" s="215"/>
      <c r="VZG5" s="215"/>
      <c r="VZH5" s="215"/>
      <c r="VZI5" s="215"/>
      <c r="VZJ5" s="215"/>
      <c r="VZK5" s="215"/>
      <c r="VZL5" s="215"/>
      <c r="VZM5" s="215"/>
      <c r="VZN5" s="215"/>
      <c r="VZO5" s="215"/>
      <c r="VZP5" s="215"/>
      <c r="VZQ5" s="215"/>
      <c r="VZR5" s="215"/>
      <c r="VZS5" s="215"/>
      <c r="VZT5" s="215"/>
      <c r="VZU5" s="215"/>
      <c r="VZV5" s="215"/>
      <c r="VZW5" s="215"/>
      <c r="VZX5" s="215"/>
      <c r="VZY5" s="215"/>
      <c r="VZZ5" s="215"/>
      <c r="WAA5" s="215"/>
      <c r="WAB5" s="215"/>
      <c r="WAC5" s="215"/>
      <c r="WAD5" s="215"/>
      <c r="WAE5" s="215"/>
      <c r="WAF5" s="215"/>
      <c r="WAG5" s="215"/>
      <c r="WAH5" s="215"/>
      <c r="WAI5" s="215"/>
      <c r="WAJ5" s="215"/>
      <c r="WAK5" s="215"/>
      <c r="WAL5" s="215"/>
      <c r="WAM5" s="215"/>
      <c r="WAN5" s="215"/>
      <c r="WAO5" s="215"/>
      <c r="WAP5" s="215"/>
      <c r="WAQ5" s="215"/>
      <c r="WAR5" s="215"/>
      <c r="WAS5" s="215"/>
      <c r="WAT5" s="215"/>
      <c r="WAU5" s="215"/>
      <c r="WAV5" s="215"/>
      <c r="WAW5" s="215"/>
      <c r="WAX5" s="215"/>
      <c r="WAY5" s="215"/>
      <c r="WAZ5" s="215"/>
      <c r="WBA5" s="215"/>
      <c r="WBB5" s="215"/>
      <c r="WBC5" s="215"/>
      <c r="WBD5" s="215"/>
      <c r="WBE5" s="215"/>
      <c r="WBF5" s="215"/>
      <c r="WBG5" s="215"/>
      <c r="WBH5" s="215"/>
      <c r="WBI5" s="215"/>
      <c r="WBJ5" s="215"/>
      <c r="WBK5" s="215"/>
      <c r="WBL5" s="215"/>
      <c r="WBM5" s="215"/>
      <c r="WBN5" s="215"/>
      <c r="WBO5" s="215"/>
      <c r="WBP5" s="215"/>
      <c r="WBQ5" s="215"/>
      <c r="WBR5" s="215"/>
      <c r="WBS5" s="215"/>
      <c r="WBT5" s="215"/>
      <c r="WBU5" s="215"/>
      <c r="WBV5" s="215"/>
      <c r="WBW5" s="215"/>
      <c r="WBX5" s="215"/>
      <c r="WBY5" s="215"/>
      <c r="WBZ5" s="215"/>
      <c r="WCA5" s="215"/>
      <c r="WCB5" s="215"/>
      <c r="WCC5" s="215"/>
      <c r="WCD5" s="215"/>
      <c r="WCE5" s="215"/>
      <c r="WCF5" s="215"/>
      <c r="WCG5" s="215"/>
      <c r="WCH5" s="215"/>
      <c r="WCI5" s="215"/>
      <c r="WCJ5" s="215"/>
      <c r="WCK5" s="215"/>
      <c r="WCL5" s="215"/>
      <c r="WCM5" s="215"/>
      <c r="WCN5" s="215"/>
      <c r="WCO5" s="215"/>
      <c r="WCP5" s="215"/>
      <c r="WCQ5" s="215"/>
      <c r="WCR5" s="215"/>
      <c r="WCS5" s="215"/>
      <c r="WCT5" s="215"/>
      <c r="WCU5" s="215"/>
      <c r="WCV5" s="215"/>
      <c r="WCW5" s="215"/>
      <c r="WCX5" s="215"/>
      <c r="WCY5" s="215"/>
      <c r="WCZ5" s="215"/>
      <c r="WDA5" s="215"/>
      <c r="WDB5" s="215"/>
      <c r="WDC5" s="215"/>
      <c r="WDD5" s="215"/>
      <c r="WDE5" s="215"/>
      <c r="WDF5" s="215"/>
      <c r="WDG5" s="215"/>
      <c r="WDH5" s="215"/>
      <c r="WDI5" s="215"/>
      <c r="WDJ5" s="215"/>
      <c r="WDK5" s="215"/>
      <c r="WDL5" s="215"/>
      <c r="WDM5" s="215"/>
      <c r="WDN5" s="215"/>
      <c r="WDO5" s="215"/>
      <c r="WDP5" s="215"/>
      <c r="WDQ5" s="215"/>
      <c r="WDR5" s="215"/>
      <c r="WDS5" s="215"/>
      <c r="WDT5" s="215"/>
      <c r="WDU5" s="215"/>
      <c r="WDV5" s="215"/>
      <c r="WDW5" s="215"/>
      <c r="WDX5" s="215"/>
      <c r="WDY5" s="215"/>
      <c r="WDZ5" s="215"/>
      <c r="WEA5" s="215"/>
      <c r="WEB5" s="215"/>
      <c r="WEC5" s="215"/>
      <c r="WED5" s="215"/>
      <c r="WEE5" s="215"/>
      <c r="WEF5" s="215"/>
      <c r="WEG5" s="215"/>
      <c r="WEH5" s="215"/>
      <c r="WEI5" s="215"/>
      <c r="WEJ5" s="215"/>
      <c r="WEK5" s="215"/>
      <c r="WEL5" s="215"/>
      <c r="WEM5" s="215"/>
      <c r="WEN5" s="215"/>
      <c r="WEO5" s="215"/>
      <c r="WEP5" s="215"/>
      <c r="WEQ5" s="215"/>
      <c r="WER5" s="215"/>
      <c r="WES5" s="215"/>
      <c r="WET5" s="215"/>
      <c r="WEU5" s="215"/>
      <c r="WEV5" s="215"/>
      <c r="WEW5" s="215"/>
      <c r="WEX5" s="215"/>
      <c r="WEY5" s="215"/>
      <c r="WEZ5" s="215"/>
      <c r="WFA5" s="215"/>
      <c r="WFB5" s="215"/>
      <c r="WFC5" s="215"/>
      <c r="WFD5" s="215"/>
      <c r="WFE5" s="215"/>
      <c r="WFF5" s="215"/>
      <c r="WFG5" s="215"/>
      <c r="WFH5" s="215"/>
      <c r="WFI5" s="215"/>
      <c r="WFJ5" s="215"/>
      <c r="WFK5" s="215"/>
      <c r="WFL5" s="215"/>
      <c r="WFM5" s="215"/>
      <c r="WFN5" s="215"/>
      <c r="WFO5" s="215"/>
      <c r="WFP5" s="215"/>
      <c r="WFQ5" s="215"/>
      <c r="WFR5" s="215"/>
      <c r="WFS5" s="215"/>
      <c r="WFT5" s="215"/>
      <c r="WFU5" s="215"/>
      <c r="WFV5" s="215"/>
      <c r="WFW5" s="215"/>
      <c r="WFX5" s="215"/>
      <c r="WFY5" s="215"/>
      <c r="WFZ5" s="215"/>
      <c r="WGA5" s="215"/>
      <c r="WGB5" s="215"/>
      <c r="WGC5" s="215"/>
      <c r="WGD5" s="215"/>
      <c r="WGE5" s="215"/>
      <c r="WGF5" s="215"/>
      <c r="WGG5" s="215"/>
      <c r="WGH5" s="215"/>
      <c r="WGI5" s="215"/>
      <c r="WGJ5" s="215"/>
      <c r="WGK5" s="215"/>
      <c r="WGL5" s="215"/>
      <c r="WGM5" s="215"/>
      <c r="WGN5" s="215"/>
      <c r="WGO5" s="215"/>
      <c r="WGP5" s="215"/>
      <c r="WGQ5" s="215"/>
      <c r="WGR5" s="215"/>
      <c r="WGS5" s="215"/>
      <c r="WGT5" s="215"/>
      <c r="WGU5" s="215"/>
      <c r="WGV5" s="215"/>
      <c r="WGW5" s="215"/>
      <c r="WGX5" s="215"/>
      <c r="WGY5" s="215"/>
      <c r="WGZ5" s="215"/>
      <c r="WHA5" s="215"/>
      <c r="WHB5" s="215"/>
      <c r="WHC5" s="215"/>
      <c r="WHD5" s="215"/>
      <c r="WHE5" s="215"/>
      <c r="WHF5" s="215"/>
      <c r="WHG5" s="215"/>
      <c r="WHH5" s="215"/>
      <c r="WHI5" s="215"/>
      <c r="WHJ5" s="215"/>
      <c r="WHK5" s="215"/>
      <c r="WHL5" s="215"/>
      <c r="WHM5" s="215"/>
      <c r="WHN5" s="215"/>
      <c r="WHO5" s="215"/>
      <c r="WHP5" s="215"/>
      <c r="WHQ5" s="215"/>
      <c r="WHR5" s="215"/>
      <c r="WHS5" s="215"/>
      <c r="WHT5" s="215"/>
      <c r="WHU5" s="215"/>
      <c r="WHV5" s="215"/>
      <c r="WHW5" s="215"/>
      <c r="WHX5" s="215"/>
      <c r="WHY5" s="215"/>
      <c r="WHZ5" s="215"/>
      <c r="WIA5" s="215"/>
      <c r="WIB5" s="215"/>
      <c r="WIC5" s="215"/>
      <c r="WID5" s="215"/>
      <c r="WIE5" s="215"/>
      <c r="WIF5" s="215"/>
      <c r="WIG5" s="215"/>
      <c r="WIH5" s="215"/>
      <c r="WII5" s="215"/>
      <c r="WIJ5" s="215"/>
      <c r="WIK5" s="215"/>
      <c r="WIL5" s="215"/>
      <c r="WIM5" s="215"/>
      <c r="WIN5" s="215"/>
      <c r="WIO5" s="215"/>
      <c r="WIP5" s="215"/>
      <c r="WIQ5" s="215"/>
      <c r="WIR5" s="215"/>
      <c r="WIS5" s="215"/>
      <c r="WIT5" s="215"/>
      <c r="WIU5" s="215"/>
      <c r="WIV5" s="215"/>
      <c r="WIW5" s="215"/>
      <c r="WIX5" s="215"/>
      <c r="WIY5" s="215"/>
      <c r="WIZ5" s="215"/>
      <c r="WJA5" s="215"/>
      <c r="WJB5" s="215"/>
      <c r="WJC5" s="215"/>
      <c r="WJD5" s="215"/>
      <c r="WJE5" s="215"/>
      <c r="WJF5" s="215"/>
      <c r="WJG5" s="215"/>
      <c r="WJH5" s="215"/>
      <c r="WJI5" s="215"/>
      <c r="WJJ5" s="215"/>
      <c r="WJK5" s="215"/>
      <c r="WJL5" s="215"/>
      <c r="WJM5" s="215"/>
      <c r="WJN5" s="215"/>
      <c r="WJO5" s="215"/>
      <c r="WJP5" s="215"/>
      <c r="WJQ5" s="215"/>
      <c r="WJR5" s="215"/>
      <c r="WJS5" s="215"/>
      <c r="WJT5" s="215"/>
      <c r="WJU5" s="215"/>
      <c r="WJV5" s="215"/>
      <c r="WJW5" s="215"/>
      <c r="WJX5" s="215"/>
      <c r="WJY5" s="215"/>
      <c r="WJZ5" s="215"/>
      <c r="WKA5" s="215"/>
      <c r="WKB5" s="215"/>
      <c r="WKC5" s="215"/>
      <c r="WKD5" s="215"/>
      <c r="WKE5" s="215"/>
      <c r="WKF5" s="215"/>
      <c r="WKG5" s="215"/>
      <c r="WKH5" s="215"/>
      <c r="WKI5" s="215"/>
      <c r="WKJ5" s="215"/>
      <c r="WKK5" s="215"/>
      <c r="WKL5" s="215"/>
      <c r="WKM5" s="215"/>
      <c r="WKN5" s="215"/>
      <c r="WKO5" s="215"/>
      <c r="WKP5" s="215"/>
      <c r="WKQ5" s="215"/>
      <c r="WKR5" s="215"/>
      <c r="WKS5" s="215"/>
      <c r="WKT5" s="215"/>
      <c r="WKU5" s="215"/>
      <c r="WKV5" s="215"/>
      <c r="WKW5" s="215"/>
      <c r="WKX5" s="215"/>
      <c r="WKY5" s="215"/>
      <c r="WKZ5" s="215"/>
      <c r="WLA5" s="215"/>
      <c r="WLB5" s="215"/>
      <c r="WLC5" s="215"/>
      <c r="WLD5" s="215"/>
      <c r="WLE5" s="215"/>
      <c r="WLF5" s="215"/>
      <c r="WLG5" s="215"/>
      <c r="WLH5" s="215"/>
      <c r="WLI5" s="215"/>
      <c r="WLJ5" s="215"/>
      <c r="WLK5" s="215"/>
      <c r="WLL5" s="215"/>
      <c r="WLM5" s="215"/>
      <c r="WLN5" s="215"/>
      <c r="WLO5" s="215"/>
      <c r="WLP5" s="215"/>
      <c r="WLQ5" s="215"/>
      <c r="WLR5" s="215"/>
      <c r="WLS5" s="215"/>
      <c r="WLT5" s="215"/>
      <c r="WLU5" s="215"/>
      <c r="WLV5" s="215"/>
      <c r="WLW5" s="215"/>
      <c r="WLX5" s="215"/>
      <c r="WLY5" s="215"/>
      <c r="WLZ5" s="215"/>
      <c r="WMA5" s="215"/>
      <c r="WMB5" s="215"/>
      <c r="WMC5" s="215"/>
      <c r="WMD5" s="215"/>
      <c r="WME5" s="215"/>
      <c r="WMF5" s="215"/>
      <c r="WMG5" s="215"/>
      <c r="WMH5" s="215"/>
      <c r="WMI5" s="215"/>
      <c r="WMJ5" s="215"/>
      <c r="WMK5" s="215"/>
      <c r="WML5" s="215"/>
      <c r="WMM5" s="215"/>
      <c r="WMN5" s="215"/>
      <c r="WMO5" s="215"/>
      <c r="WMP5" s="215"/>
      <c r="WMQ5" s="215"/>
      <c r="WMR5" s="215"/>
      <c r="WMS5" s="215"/>
      <c r="WMT5" s="215"/>
      <c r="WMU5" s="215"/>
      <c r="WMV5" s="215"/>
      <c r="WMW5" s="215"/>
      <c r="WMX5" s="215"/>
      <c r="WMY5" s="215"/>
      <c r="WMZ5" s="215"/>
      <c r="WNA5" s="215"/>
      <c r="WNB5" s="215"/>
      <c r="WNC5" s="215"/>
      <c r="WND5" s="215"/>
      <c r="WNE5" s="215"/>
      <c r="WNF5" s="215"/>
      <c r="WNG5" s="215"/>
      <c r="WNH5" s="215"/>
      <c r="WNI5" s="215"/>
      <c r="WNJ5" s="215"/>
      <c r="WNK5" s="215"/>
      <c r="WNL5" s="215"/>
      <c r="WNM5" s="215"/>
      <c r="WNN5" s="215"/>
      <c r="WNO5" s="215"/>
      <c r="WNP5" s="215"/>
      <c r="WNQ5" s="215"/>
      <c r="WNR5" s="215"/>
      <c r="WNS5" s="215"/>
      <c r="WNT5" s="215"/>
      <c r="WNU5" s="215"/>
      <c r="WNV5" s="215"/>
      <c r="WNW5" s="215"/>
      <c r="WNX5" s="215"/>
      <c r="WNY5" s="215"/>
      <c r="WNZ5" s="215"/>
      <c r="WOA5" s="215"/>
      <c r="WOB5" s="215"/>
      <c r="WOC5" s="215"/>
      <c r="WOD5" s="215"/>
      <c r="WOE5" s="215"/>
      <c r="WOF5" s="215"/>
      <c r="WOG5" s="215"/>
      <c r="WOH5" s="215"/>
      <c r="WOI5" s="215"/>
      <c r="WOJ5" s="215"/>
      <c r="WOK5" s="215"/>
      <c r="WOL5" s="215"/>
      <c r="WOM5" s="215"/>
      <c r="WON5" s="215"/>
      <c r="WOO5" s="215"/>
      <c r="WOP5" s="215"/>
      <c r="WOQ5" s="215"/>
      <c r="WOR5" s="215"/>
      <c r="WOS5" s="215"/>
      <c r="WOT5" s="215"/>
      <c r="WOU5" s="215"/>
      <c r="WOV5" s="215"/>
      <c r="WOW5" s="215"/>
      <c r="WOX5" s="215"/>
      <c r="WOY5" s="215"/>
      <c r="WOZ5" s="215"/>
      <c r="WPA5" s="215"/>
      <c r="WPB5" s="215"/>
      <c r="WPC5" s="215"/>
      <c r="WPD5" s="215"/>
      <c r="WPE5" s="215"/>
      <c r="WPF5" s="215"/>
      <c r="WPG5" s="215"/>
      <c r="WPH5" s="215"/>
      <c r="WPI5" s="215"/>
      <c r="WPJ5" s="215"/>
      <c r="WPK5" s="215"/>
      <c r="WPL5" s="215"/>
      <c r="WPM5" s="215"/>
      <c r="WPN5" s="215"/>
      <c r="WPO5" s="215"/>
      <c r="WPP5" s="215"/>
      <c r="WPQ5" s="215"/>
      <c r="WPR5" s="215"/>
      <c r="WPS5" s="215"/>
      <c r="WPT5" s="215"/>
      <c r="WPU5" s="215"/>
      <c r="WPV5" s="215"/>
      <c r="WPW5" s="215"/>
      <c r="WPX5" s="215"/>
      <c r="WPY5" s="215"/>
      <c r="WPZ5" s="215"/>
      <c r="WQA5" s="215"/>
      <c r="WQB5" s="215"/>
      <c r="WQC5" s="215"/>
      <c r="WQD5" s="215"/>
      <c r="WQE5" s="215"/>
      <c r="WQF5" s="215"/>
      <c r="WQG5" s="215"/>
      <c r="WQH5" s="215"/>
      <c r="WQI5" s="215"/>
      <c r="WQJ5" s="215"/>
      <c r="WQK5" s="215"/>
      <c r="WQL5" s="215"/>
      <c r="WQM5" s="215"/>
      <c r="WQN5" s="215"/>
      <c r="WQO5" s="215"/>
      <c r="WQP5" s="215"/>
      <c r="WQQ5" s="215"/>
      <c r="WQR5" s="215"/>
      <c r="WQS5" s="215"/>
      <c r="WQT5" s="215"/>
      <c r="WQU5" s="215"/>
      <c r="WQV5" s="215"/>
      <c r="WQW5" s="215"/>
      <c r="WQX5" s="215"/>
      <c r="WQY5" s="215"/>
      <c r="WQZ5" s="215"/>
      <c r="WRA5" s="215"/>
      <c r="WRB5" s="215"/>
      <c r="WRC5" s="215"/>
      <c r="WRD5" s="215"/>
      <c r="WRE5" s="215"/>
      <c r="WRF5" s="215"/>
      <c r="WRG5" s="215"/>
      <c r="WRH5" s="215"/>
      <c r="WRI5" s="215"/>
      <c r="WRJ5" s="215"/>
      <c r="WRK5" s="215"/>
      <c r="WRL5" s="215"/>
      <c r="WRM5" s="215"/>
      <c r="WRN5" s="215"/>
      <c r="WRO5" s="215"/>
      <c r="WRP5" s="215"/>
      <c r="WRQ5" s="215"/>
      <c r="WRR5" s="215"/>
      <c r="WRS5" s="215"/>
      <c r="WRT5" s="215"/>
      <c r="WRU5" s="215"/>
      <c r="WRV5" s="215"/>
      <c r="WRW5" s="215"/>
      <c r="WRX5" s="215"/>
      <c r="WRY5" s="215"/>
      <c r="WRZ5" s="215"/>
      <c r="WSA5" s="215"/>
      <c r="WSB5" s="215"/>
      <c r="WSC5" s="215"/>
      <c r="WSD5" s="215"/>
      <c r="WSE5" s="215"/>
      <c r="WSF5" s="215"/>
      <c r="WSG5" s="215"/>
      <c r="WSH5" s="215"/>
      <c r="WSI5" s="215"/>
      <c r="WSJ5" s="215"/>
      <c r="WSK5" s="215"/>
      <c r="WSL5" s="215"/>
      <c r="WSM5" s="215"/>
      <c r="WSN5" s="215"/>
      <c r="WSO5" s="215"/>
      <c r="WSP5" s="215"/>
      <c r="WSQ5" s="215"/>
      <c r="WSR5" s="215"/>
      <c r="WSS5" s="215"/>
      <c r="WST5" s="215"/>
      <c r="WSU5" s="215"/>
      <c r="WSV5" s="215"/>
      <c r="WSW5" s="215"/>
      <c r="WSX5" s="215"/>
      <c r="WSY5" s="215"/>
      <c r="WSZ5" s="215"/>
      <c r="WTA5" s="215"/>
      <c r="WTB5" s="215"/>
      <c r="WTC5" s="215"/>
      <c r="WTD5" s="215"/>
      <c r="WTE5" s="215"/>
      <c r="WTF5" s="215"/>
      <c r="WTG5" s="215"/>
      <c r="WTH5" s="215"/>
      <c r="WTI5" s="215"/>
      <c r="WTJ5" s="215"/>
      <c r="WTK5" s="215"/>
      <c r="WTL5" s="215"/>
      <c r="WTM5" s="215"/>
      <c r="WTN5" s="215"/>
      <c r="WTO5" s="215"/>
      <c r="WTP5" s="215"/>
      <c r="WTQ5" s="215"/>
      <c r="WTR5" s="215"/>
      <c r="WTS5" s="215"/>
      <c r="WTT5" s="215"/>
      <c r="WTU5" s="215"/>
      <c r="WTV5" s="215"/>
      <c r="WTW5" s="215"/>
      <c r="WTX5" s="215"/>
      <c r="WTY5" s="215"/>
      <c r="WTZ5" s="215"/>
      <c r="WUA5" s="215"/>
      <c r="WUB5" s="215"/>
      <c r="WUC5" s="215"/>
      <c r="WUD5" s="215"/>
      <c r="WUE5" s="215"/>
      <c r="WUF5" s="215"/>
      <c r="WUG5" s="215"/>
      <c r="WUH5" s="215"/>
      <c r="WUI5" s="215"/>
      <c r="WUJ5" s="215"/>
      <c r="WUK5" s="215"/>
      <c r="WUL5" s="215"/>
      <c r="WUM5" s="215"/>
      <c r="WUN5" s="215"/>
      <c r="WUO5" s="215"/>
      <c r="WUP5" s="215"/>
      <c r="WUQ5" s="215"/>
      <c r="WUR5" s="215"/>
      <c r="WUS5" s="215"/>
      <c r="WUT5" s="215"/>
      <c r="WUU5" s="215"/>
      <c r="WUV5" s="215"/>
      <c r="WUW5" s="215"/>
      <c r="WUX5" s="215"/>
      <c r="WUY5" s="215"/>
      <c r="WUZ5" s="215"/>
      <c r="WVA5" s="215"/>
      <c r="WVB5" s="215"/>
      <c r="WVC5" s="215"/>
      <c r="WVD5" s="215"/>
      <c r="WVE5" s="215"/>
      <c r="WVF5" s="215"/>
      <c r="WVG5" s="215"/>
      <c r="WVH5" s="215"/>
      <c r="WVI5" s="215"/>
      <c r="WVJ5" s="215"/>
      <c r="WVK5" s="215"/>
      <c r="WVL5" s="215"/>
      <c r="WVM5" s="215"/>
      <c r="WVN5" s="215"/>
      <c r="WVO5" s="215"/>
      <c r="WVP5" s="215"/>
      <c r="WVQ5" s="215"/>
      <c r="WVR5" s="215"/>
      <c r="WVS5" s="215"/>
      <c r="WVT5" s="215"/>
      <c r="WVU5" s="215"/>
      <c r="WVV5" s="215"/>
      <c r="WVW5" s="215"/>
      <c r="WVX5" s="215"/>
      <c r="WVY5" s="215"/>
      <c r="WVZ5" s="215"/>
      <c r="WWA5" s="215"/>
      <c r="WWB5" s="215"/>
      <c r="WWC5" s="215"/>
      <c r="WWD5" s="215"/>
      <c r="WWE5" s="215"/>
      <c r="WWF5" s="215"/>
      <c r="WWG5" s="215"/>
      <c r="WWH5" s="215"/>
      <c r="WWI5" s="215"/>
      <c r="WWJ5" s="215"/>
      <c r="WWK5" s="215"/>
      <c r="WWL5" s="215"/>
      <c r="WWM5" s="215"/>
      <c r="WWN5" s="215"/>
      <c r="WWO5" s="215"/>
      <c r="WWP5" s="215"/>
      <c r="WWQ5" s="215"/>
      <c r="WWR5" s="215"/>
      <c r="WWS5" s="215"/>
      <c r="WWT5" s="215"/>
      <c r="WWU5" s="215"/>
      <c r="WWV5" s="215"/>
      <c r="WWW5" s="215"/>
      <c r="WWX5" s="215"/>
      <c r="WWY5" s="215"/>
      <c r="WWZ5" s="215"/>
      <c r="WXA5" s="215"/>
      <c r="WXB5" s="215"/>
      <c r="WXC5" s="215"/>
      <c r="WXD5" s="215"/>
      <c r="WXE5" s="215"/>
      <c r="WXF5" s="215"/>
      <c r="WXG5" s="215"/>
      <c r="WXH5" s="215"/>
      <c r="WXI5" s="215"/>
      <c r="WXJ5" s="215"/>
      <c r="WXK5" s="215"/>
      <c r="WXL5" s="215"/>
      <c r="WXM5" s="215"/>
      <c r="WXN5" s="215"/>
      <c r="WXO5" s="215"/>
      <c r="WXP5" s="215"/>
      <c r="WXQ5" s="215"/>
      <c r="WXR5" s="215"/>
      <c r="WXS5" s="215"/>
      <c r="WXT5" s="215"/>
      <c r="WXU5" s="215"/>
      <c r="WXV5" s="215"/>
      <c r="WXW5" s="215"/>
      <c r="WXX5" s="215"/>
      <c r="WXY5" s="215"/>
      <c r="WXZ5" s="215"/>
      <c r="WYA5" s="215"/>
      <c r="WYB5" s="215"/>
      <c r="WYC5" s="215"/>
      <c r="WYD5" s="215"/>
      <c r="WYE5" s="215"/>
      <c r="WYF5" s="215"/>
      <c r="WYG5" s="215"/>
      <c r="WYH5" s="215"/>
      <c r="WYI5" s="215"/>
      <c r="WYJ5" s="215"/>
      <c r="WYK5" s="215"/>
      <c r="WYL5" s="215"/>
      <c r="WYM5" s="215"/>
      <c r="WYN5" s="215"/>
      <c r="WYO5" s="215"/>
      <c r="WYP5" s="215"/>
      <c r="WYQ5" s="215"/>
      <c r="WYR5" s="215"/>
      <c r="WYS5" s="215"/>
      <c r="WYT5" s="215"/>
      <c r="WYU5" s="215"/>
      <c r="WYV5" s="215"/>
      <c r="WYW5" s="215"/>
      <c r="WYX5" s="215"/>
      <c r="WYY5" s="215"/>
      <c r="WYZ5" s="215"/>
      <c r="WZA5" s="215"/>
      <c r="WZB5" s="215"/>
      <c r="WZC5" s="215"/>
      <c r="WZD5" s="215"/>
      <c r="WZE5" s="215"/>
      <c r="WZF5" s="215"/>
      <c r="WZG5" s="215"/>
      <c r="WZH5" s="215"/>
      <c r="WZI5" s="215"/>
      <c r="WZJ5" s="215"/>
      <c r="WZK5" s="215"/>
      <c r="WZL5" s="215"/>
      <c r="WZM5" s="215"/>
      <c r="WZN5" s="215"/>
      <c r="WZO5" s="215"/>
      <c r="WZP5" s="215"/>
      <c r="WZQ5" s="215"/>
      <c r="WZR5" s="215"/>
      <c r="WZS5" s="215"/>
      <c r="WZT5" s="215"/>
      <c r="WZU5" s="215"/>
      <c r="WZV5" s="215"/>
      <c r="WZW5" s="215"/>
      <c r="WZX5" s="215"/>
      <c r="WZY5" s="215"/>
      <c r="WZZ5" s="215"/>
      <c r="XAA5" s="215"/>
      <c r="XAB5" s="215"/>
      <c r="XAC5" s="215"/>
      <c r="XAD5" s="215"/>
      <c r="XAE5" s="215"/>
      <c r="XAF5" s="215"/>
      <c r="XAG5" s="215"/>
      <c r="XAH5" s="215"/>
      <c r="XAI5" s="215"/>
      <c r="XAJ5" s="215"/>
      <c r="XAK5" s="215"/>
      <c r="XAL5" s="215"/>
      <c r="XAM5" s="215"/>
      <c r="XAN5" s="215"/>
      <c r="XAO5" s="215"/>
      <c r="XAP5" s="215"/>
      <c r="XAQ5" s="215"/>
      <c r="XAR5" s="215"/>
      <c r="XAS5" s="215"/>
      <c r="XAT5" s="215"/>
      <c r="XAU5" s="215"/>
      <c r="XAV5" s="215"/>
      <c r="XAW5" s="215"/>
      <c r="XAX5" s="215"/>
      <c r="XAY5" s="215"/>
      <c r="XAZ5" s="215"/>
      <c r="XBA5" s="215"/>
      <c r="XBB5" s="215"/>
      <c r="XBC5" s="215"/>
      <c r="XBD5" s="215"/>
      <c r="XBE5" s="215"/>
      <c r="XBF5" s="215"/>
      <c r="XBG5" s="215"/>
      <c r="XBH5" s="215"/>
      <c r="XBI5" s="215"/>
      <c r="XBJ5" s="215"/>
      <c r="XBK5" s="215"/>
      <c r="XBL5" s="215"/>
      <c r="XBM5" s="215"/>
      <c r="XBN5" s="215"/>
      <c r="XBO5" s="215"/>
      <c r="XBP5" s="215"/>
      <c r="XBQ5" s="215"/>
      <c r="XBR5" s="215"/>
      <c r="XBS5" s="215"/>
      <c r="XBT5" s="215"/>
      <c r="XBU5" s="215"/>
      <c r="XBV5" s="215"/>
      <c r="XBW5" s="215"/>
      <c r="XBX5" s="215"/>
      <c r="XBY5" s="215"/>
      <c r="XBZ5" s="215"/>
      <c r="XCA5" s="215"/>
      <c r="XCB5" s="215"/>
      <c r="XCC5" s="215"/>
      <c r="XCD5" s="215"/>
      <c r="XCE5" s="215"/>
      <c r="XCF5" s="215"/>
      <c r="XCG5" s="215"/>
      <c r="XCH5" s="215"/>
      <c r="XCI5" s="215"/>
      <c r="XCJ5" s="215"/>
      <c r="XCK5" s="215"/>
      <c r="XCL5" s="215"/>
      <c r="XCM5" s="215"/>
      <c r="XCN5" s="215"/>
      <c r="XCO5" s="215"/>
      <c r="XCP5" s="215"/>
      <c r="XCQ5" s="215"/>
      <c r="XCR5" s="215"/>
      <c r="XCS5" s="215"/>
      <c r="XCT5" s="215"/>
      <c r="XCU5" s="215"/>
      <c r="XCV5" s="215"/>
      <c r="XCW5" s="215"/>
      <c r="XCX5" s="215"/>
      <c r="XCY5" s="215"/>
      <c r="XCZ5" s="215"/>
      <c r="XDA5" s="215"/>
      <c r="XDB5" s="215"/>
      <c r="XDC5" s="215"/>
      <c r="XDD5" s="215"/>
      <c r="XDE5" s="215"/>
      <c r="XDF5" s="215"/>
      <c r="XDG5" s="215"/>
      <c r="XDH5" s="215"/>
      <c r="XDI5" s="215"/>
      <c r="XDJ5" s="215"/>
      <c r="XDK5" s="215"/>
      <c r="XDL5" s="215"/>
      <c r="XDM5" s="215"/>
      <c r="XDN5" s="215"/>
      <c r="XDO5" s="215"/>
      <c r="XDP5" s="215"/>
      <c r="XDQ5" s="215"/>
      <c r="XDR5" s="215"/>
      <c r="XDS5" s="215"/>
      <c r="XDT5" s="215"/>
      <c r="XDU5" s="215"/>
      <c r="XDV5" s="215"/>
      <c r="XDW5" s="215"/>
      <c r="XDX5" s="215"/>
      <c r="XDY5" s="215"/>
      <c r="XDZ5" s="215"/>
      <c r="XEA5" s="215"/>
      <c r="XEB5" s="215"/>
      <c r="XEC5" s="215"/>
      <c r="XED5" s="215"/>
      <c r="XEE5" s="215"/>
      <c r="XEF5" s="215"/>
      <c r="XEG5" s="215"/>
      <c r="XEH5" s="215"/>
      <c r="XEI5" s="215"/>
      <c r="XEJ5" s="215"/>
      <c r="XEK5" s="215"/>
      <c r="XEL5" s="215"/>
      <c r="XEM5" s="215"/>
      <c r="XEN5" s="215"/>
      <c r="XEO5" s="215"/>
      <c r="XEP5" s="215"/>
      <c r="XEQ5" s="215"/>
      <c r="XER5" s="215"/>
      <c r="XES5" s="215"/>
      <c r="XET5" s="215"/>
      <c r="XEU5" s="215"/>
      <c r="XEV5" s="215"/>
      <c r="XEW5" s="215"/>
      <c r="XEX5" s="215"/>
      <c r="XEY5" s="215"/>
      <c r="XEZ5" s="215"/>
      <c r="XFA5" s="215"/>
      <c r="XFB5" s="215"/>
      <c r="XFC5" s="215"/>
      <c r="XFD5" s="215"/>
    </row>
    <row r="6" s="212" customFormat="1" ht="18" customHeight="1" spans="1:39 14370:16384">
      <c r="A6" s="232" t="s">
        <v>132</v>
      </c>
      <c r="B6" s="233">
        <f t="shared" ref="B6:B24" si="0">SUM(C6,H6,S6,Y6,AB6,AC6,AD6,AI6,AJ6,AK6)</f>
        <v>27619.4</v>
      </c>
      <c r="C6" s="233">
        <f t="shared" ref="C6:C24" si="1">SUM(D6:G6)</f>
        <v>21543.4</v>
      </c>
      <c r="D6" s="209">
        <v>20397.4</v>
      </c>
      <c r="E6" s="234"/>
      <c r="F6" s="233"/>
      <c r="G6" s="209">
        <v>1146</v>
      </c>
      <c r="H6" s="233">
        <f>SUM(I6:R6)</f>
        <v>4369</v>
      </c>
      <c r="I6" s="233">
        <v>2590</v>
      </c>
      <c r="J6" s="233">
        <v>76</v>
      </c>
      <c r="K6" s="233">
        <v>43</v>
      </c>
      <c r="L6" s="233"/>
      <c r="M6" s="233">
        <v>404</v>
      </c>
      <c r="N6" s="233">
        <v>129</v>
      </c>
      <c r="O6" s="233">
        <v>18</v>
      </c>
      <c r="P6" s="233">
        <v>391</v>
      </c>
      <c r="Q6" s="233">
        <v>94</v>
      </c>
      <c r="R6" s="233">
        <v>624</v>
      </c>
      <c r="S6" s="233">
        <f t="shared" ref="S6:S24" si="2">SUM(T6:X6)</f>
        <v>100</v>
      </c>
      <c r="T6" s="233"/>
      <c r="U6" s="233">
        <v>100</v>
      </c>
      <c r="V6" s="233"/>
      <c r="W6" s="233"/>
      <c r="X6" s="233"/>
      <c r="Y6" s="233">
        <f t="shared" ref="Y6:Y24" si="3">SUM(Z6:AA6)</f>
        <v>1287</v>
      </c>
      <c r="Z6" s="233">
        <v>1046</v>
      </c>
      <c r="AA6" s="233">
        <v>241</v>
      </c>
      <c r="AB6" s="233"/>
      <c r="AC6" s="233"/>
      <c r="AD6" s="233">
        <f t="shared" ref="AD6:AD24" si="4">SUM(AE6:AH6)</f>
        <v>320</v>
      </c>
      <c r="AE6" s="233">
        <v>320</v>
      </c>
      <c r="AF6" s="233"/>
      <c r="AG6" s="233"/>
      <c r="AH6" s="233"/>
      <c r="AI6" s="233"/>
      <c r="AJ6" s="233"/>
      <c r="AK6" s="233"/>
      <c r="AL6" s="212"/>
      <c r="AM6" s="212"/>
      <c r="UFR6" s="215"/>
      <c r="UFS6" s="215"/>
      <c r="UFT6" s="215"/>
      <c r="UFU6" s="215"/>
      <c r="UFV6" s="215"/>
      <c r="UFW6" s="215"/>
      <c r="UFX6" s="215"/>
      <c r="UFY6" s="215"/>
      <c r="UFZ6" s="215"/>
      <c r="UGA6" s="215"/>
      <c r="UGB6" s="215"/>
      <c r="UGC6" s="215"/>
      <c r="UGD6" s="215"/>
      <c r="UGE6" s="215"/>
      <c r="UGF6" s="215"/>
      <c r="UGG6" s="215"/>
      <c r="UGH6" s="215"/>
      <c r="UGI6" s="215"/>
      <c r="UGJ6" s="215"/>
      <c r="UGK6" s="215"/>
      <c r="UGL6" s="215"/>
      <c r="UGM6" s="215"/>
      <c r="UGN6" s="215"/>
      <c r="UGO6" s="215"/>
      <c r="UGP6" s="215"/>
      <c r="UGQ6" s="215"/>
      <c r="UGR6" s="215"/>
      <c r="UGS6" s="215"/>
      <c r="UGT6" s="215"/>
      <c r="UGU6" s="215"/>
      <c r="UGV6" s="215"/>
      <c r="UGW6" s="215"/>
      <c r="UGX6" s="215"/>
      <c r="UGY6" s="215"/>
      <c r="UGZ6" s="215"/>
      <c r="UHA6" s="215"/>
      <c r="UHB6" s="215"/>
      <c r="UHC6" s="215"/>
      <c r="UHD6" s="215"/>
      <c r="UHE6" s="215"/>
      <c r="UHF6" s="215"/>
      <c r="UHG6" s="215"/>
      <c r="UHH6" s="215"/>
      <c r="UHI6" s="215"/>
      <c r="UHJ6" s="215"/>
      <c r="UHK6" s="215"/>
      <c r="UHL6" s="215"/>
      <c r="UHM6" s="215"/>
      <c r="UHN6" s="215"/>
      <c r="UHO6" s="215"/>
      <c r="UHP6" s="215"/>
      <c r="UHQ6" s="215"/>
      <c r="UHR6" s="215"/>
      <c r="UHS6" s="215"/>
      <c r="UHT6" s="215"/>
      <c r="UHU6" s="215"/>
      <c r="UHV6" s="215"/>
      <c r="UHW6" s="215"/>
      <c r="UHX6" s="215"/>
      <c r="UHY6" s="215"/>
      <c r="UHZ6" s="215"/>
      <c r="UIA6" s="215"/>
      <c r="UIB6" s="215"/>
      <c r="UIC6" s="215"/>
      <c r="UID6" s="215"/>
      <c r="UIE6" s="215"/>
      <c r="UIF6" s="215"/>
      <c r="UIG6" s="215"/>
      <c r="UIH6" s="215"/>
      <c r="UII6" s="215"/>
      <c r="UIJ6" s="215"/>
      <c r="UIK6" s="215"/>
      <c r="UIL6" s="215"/>
      <c r="UIM6" s="215"/>
      <c r="UIN6" s="215"/>
      <c r="UIO6" s="215"/>
      <c r="UIP6" s="215"/>
      <c r="UIQ6" s="215"/>
      <c r="UIR6" s="215"/>
      <c r="UIS6" s="215"/>
      <c r="UIT6" s="215"/>
      <c r="UIU6" s="215"/>
      <c r="UIV6" s="215"/>
      <c r="UIW6" s="215"/>
      <c r="UIX6" s="215"/>
      <c r="UIY6" s="215"/>
      <c r="UIZ6" s="215"/>
      <c r="UJA6" s="215"/>
      <c r="UJB6" s="215"/>
      <c r="UJC6" s="215"/>
      <c r="UJD6" s="215"/>
      <c r="UJE6" s="215"/>
      <c r="UJF6" s="215"/>
      <c r="UJG6" s="215"/>
      <c r="UJH6" s="215"/>
      <c r="UJI6" s="215"/>
      <c r="UJJ6" s="215"/>
      <c r="UJK6" s="215"/>
      <c r="UJL6" s="215"/>
      <c r="UJM6" s="215"/>
      <c r="UJN6" s="215"/>
      <c r="UJO6" s="215"/>
      <c r="UJP6" s="215"/>
      <c r="UJQ6" s="215"/>
      <c r="UJR6" s="215"/>
      <c r="UJS6" s="215"/>
      <c r="UJT6" s="215"/>
      <c r="UJU6" s="215"/>
      <c r="UJV6" s="215"/>
      <c r="UJW6" s="215"/>
      <c r="UJX6" s="215"/>
      <c r="UJY6" s="215"/>
      <c r="UJZ6" s="215"/>
      <c r="UKA6" s="215"/>
      <c r="UKB6" s="215"/>
      <c r="UKC6" s="215"/>
      <c r="UKD6" s="215"/>
      <c r="UKE6" s="215"/>
      <c r="UKF6" s="215"/>
      <c r="UKG6" s="215"/>
      <c r="UKH6" s="215"/>
      <c r="UKI6" s="215"/>
      <c r="UKJ6" s="215"/>
      <c r="UKK6" s="215"/>
      <c r="UKL6" s="215"/>
      <c r="UKM6" s="215"/>
      <c r="UKN6" s="215"/>
      <c r="UKO6" s="215"/>
      <c r="UKP6" s="215"/>
      <c r="UKQ6" s="215"/>
      <c r="UKR6" s="215"/>
      <c r="UKS6" s="215"/>
      <c r="UKT6" s="215"/>
      <c r="UKU6" s="215"/>
      <c r="UKV6" s="215"/>
      <c r="UKW6" s="215"/>
      <c r="UKX6" s="215"/>
      <c r="UKY6" s="215"/>
      <c r="UKZ6" s="215"/>
      <c r="ULA6" s="215"/>
      <c r="ULB6" s="215"/>
      <c r="ULC6" s="215"/>
      <c r="ULD6" s="215"/>
      <c r="ULE6" s="215"/>
      <c r="ULF6" s="215"/>
      <c r="ULG6" s="215"/>
      <c r="ULH6" s="215"/>
      <c r="ULI6" s="215"/>
      <c r="ULJ6" s="215"/>
      <c r="ULK6" s="215"/>
      <c r="ULL6" s="215"/>
      <c r="ULM6" s="215"/>
      <c r="ULN6" s="215"/>
      <c r="ULO6" s="215"/>
      <c r="ULP6" s="215"/>
      <c r="ULQ6" s="215"/>
      <c r="ULR6" s="215"/>
      <c r="ULS6" s="215"/>
      <c r="ULT6" s="215"/>
      <c r="ULU6" s="215"/>
      <c r="ULV6" s="215"/>
      <c r="ULW6" s="215"/>
      <c r="ULX6" s="215"/>
      <c r="ULY6" s="215"/>
      <c r="ULZ6" s="215"/>
      <c r="UMA6" s="215"/>
      <c r="UMB6" s="215"/>
      <c r="UMC6" s="215"/>
      <c r="UMD6" s="215"/>
      <c r="UME6" s="215"/>
      <c r="UMF6" s="215"/>
      <c r="UMG6" s="215"/>
      <c r="UMH6" s="215"/>
      <c r="UMI6" s="215"/>
      <c r="UMJ6" s="215"/>
      <c r="UMK6" s="215"/>
      <c r="UML6" s="215"/>
      <c r="UMM6" s="215"/>
      <c r="UMN6" s="215"/>
      <c r="UMO6" s="215"/>
      <c r="UMP6" s="215"/>
      <c r="UMQ6" s="215"/>
      <c r="UMR6" s="215"/>
      <c r="UMS6" s="215"/>
      <c r="UMT6" s="215"/>
      <c r="UMU6" s="215"/>
      <c r="UMV6" s="215"/>
      <c r="UMW6" s="215"/>
      <c r="UMX6" s="215"/>
      <c r="UMY6" s="215"/>
      <c r="UMZ6" s="215"/>
      <c r="UNA6" s="215"/>
      <c r="UNB6" s="215"/>
      <c r="UNC6" s="215"/>
      <c r="UND6" s="215"/>
      <c r="UNE6" s="215"/>
      <c r="UNF6" s="215"/>
      <c r="UNG6" s="215"/>
      <c r="UNH6" s="215"/>
      <c r="UNI6" s="215"/>
      <c r="UNJ6" s="215"/>
      <c r="UNK6" s="215"/>
      <c r="UNL6" s="215"/>
      <c r="UNM6" s="215"/>
      <c r="UNN6" s="215"/>
      <c r="UNO6" s="215"/>
      <c r="UNP6" s="215"/>
      <c r="UNQ6" s="215"/>
      <c r="UNR6" s="215"/>
      <c r="UNS6" s="215"/>
      <c r="UNT6" s="215"/>
      <c r="UNU6" s="215"/>
      <c r="UNV6" s="215"/>
      <c r="UNW6" s="215"/>
      <c r="UNX6" s="215"/>
      <c r="UNY6" s="215"/>
      <c r="UNZ6" s="215"/>
      <c r="UOA6" s="215"/>
      <c r="UOB6" s="215"/>
      <c r="UOC6" s="215"/>
      <c r="UOD6" s="215"/>
      <c r="UOE6" s="215"/>
      <c r="UOF6" s="215"/>
      <c r="UOG6" s="215"/>
      <c r="UOH6" s="215"/>
      <c r="UOI6" s="215"/>
      <c r="UOJ6" s="215"/>
      <c r="UOK6" s="215"/>
      <c r="UOL6" s="215"/>
      <c r="UOM6" s="215"/>
      <c r="UON6" s="215"/>
      <c r="UOO6" s="215"/>
      <c r="UOP6" s="215"/>
      <c r="UOQ6" s="215"/>
      <c r="UOR6" s="215"/>
      <c r="UOS6" s="215"/>
      <c r="UOT6" s="215"/>
      <c r="UOU6" s="215"/>
      <c r="UOV6" s="215"/>
      <c r="UOW6" s="215"/>
      <c r="UOX6" s="215"/>
      <c r="UOY6" s="215"/>
      <c r="UOZ6" s="215"/>
      <c r="UPA6" s="215"/>
      <c r="UPB6" s="215"/>
      <c r="UPC6" s="215"/>
      <c r="UPD6" s="215"/>
      <c r="UPE6" s="215"/>
      <c r="UPF6" s="215"/>
      <c r="UPG6" s="215"/>
      <c r="UPH6" s="215"/>
      <c r="UPI6" s="215"/>
      <c r="UPJ6" s="215"/>
      <c r="UPK6" s="215"/>
      <c r="UPL6" s="215"/>
      <c r="UPM6" s="215"/>
      <c r="UPN6" s="215"/>
      <c r="UPO6" s="215"/>
      <c r="UPP6" s="215"/>
      <c r="UPQ6" s="215"/>
      <c r="UPR6" s="215"/>
      <c r="UPS6" s="215"/>
      <c r="UPT6" s="215"/>
      <c r="UPU6" s="215"/>
      <c r="UPV6" s="215"/>
      <c r="UPW6" s="215"/>
      <c r="UPX6" s="215"/>
      <c r="UPY6" s="215"/>
      <c r="UPZ6" s="215"/>
      <c r="UQA6" s="215"/>
      <c r="UQB6" s="215"/>
      <c r="UQC6" s="215"/>
      <c r="UQD6" s="215"/>
      <c r="UQE6" s="215"/>
      <c r="UQF6" s="215"/>
      <c r="UQG6" s="215"/>
      <c r="UQH6" s="215"/>
      <c r="UQI6" s="215"/>
      <c r="UQJ6" s="215"/>
      <c r="UQK6" s="215"/>
      <c r="UQL6" s="215"/>
      <c r="UQM6" s="215"/>
      <c r="UQN6" s="215"/>
      <c r="UQO6" s="215"/>
      <c r="UQP6" s="215"/>
      <c r="UQQ6" s="215"/>
      <c r="UQR6" s="215"/>
      <c r="UQS6" s="215"/>
      <c r="UQT6" s="215"/>
      <c r="UQU6" s="215"/>
      <c r="UQV6" s="215"/>
      <c r="UQW6" s="215"/>
      <c r="UQX6" s="215"/>
      <c r="UQY6" s="215"/>
      <c r="UQZ6" s="215"/>
      <c r="URA6" s="215"/>
      <c r="URB6" s="215"/>
      <c r="URC6" s="215"/>
      <c r="URD6" s="215"/>
      <c r="URE6" s="215"/>
      <c r="URF6" s="215"/>
      <c r="URG6" s="215"/>
      <c r="URH6" s="215"/>
      <c r="URI6" s="215"/>
      <c r="URJ6" s="215"/>
      <c r="URK6" s="215"/>
      <c r="URL6" s="215"/>
      <c r="URM6" s="215"/>
      <c r="URN6" s="215"/>
      <c r="URO6" s="215"/>
      <c r="URP6" s="215"/>
      <c r="URQ6" s="215"/>
      <c r="URR6" s="215"/>
      <c r="URS6" s="215"/>
      <c r="URT6" s="215"/>
      <c r="URU6" s="215"/>
      <c r="URV6" s="215"/>
      <c r="URW6" s="215"/>
      <c r="URX6" s="215"/>
      <c r="URY6" s="215"/>
      <c r="URZ6" s="215"/>
      <c r="USA6" s="215"/>
      <c r="USB6" s="215"/>
      <c r="USC6" s="215"/>
      <c r="USD6" s="215"/>
      <c r="USE6" s="215"/>
      <c r="USF6" s="215"/>
      <c r="USG6" s="215"/>
      <c r="USH6" s="215"/>
      <c r="USI6" s="215"/>
      <c r="USJ6" s="215"/>
      <c r="USK6" s="215"/>
      <c r="USL6" s="215"/>
      <c r="USM6" s="215"/>
      <c r="USN6" s="215"/>
      <c r="USO6" s="215"/>
      <c r="USP6" s="215"/>
      <c r="USQ6" s="215"/>
      <c r="USR6" s="215"/>
      <c r="USS6" s="215"/>
      <c r="UST6" s="215"/>
      <c r="USU6" s="215"/>
      <c r="USV6" s="215"/>
      <c r="USW6" s="215"/>
      <c r="USX6" s="215"/>
      <c r="USY6" s="215"/>
      <c r="USZ6" s="215"/>
      <c r="UTA6" s="215"/>
      <c r="UTB6" s="215"/>
      <c r="UTC6" s="215"/>
      <c r="UTD6" s="215"/>
      <c r="UTE6" s="215"/>
      <c r="UTF6" s="215"/>
      <c r="UTG6" s="215"/>
      <c r="UTH6" s="215"/>
      <c r="UTI6" s="215"/>
      <c r="UTJ6" s="215"/>
      <c r="UTK6" s="215"/>
      <c r="UTL6" s="215"/>
      <c r="UTM6" s="215"/>
      <c r="UTN6" s="215"/>
      <c r="UTO6" s="215"/>
      <c r="UTP6" s="215"/>
      <c r="UTQ6" s="215"/>
      <c r="UTR6" s="215"/>
      <c r="UTS6" s="215"/>
      <c r="UTT6" s="215"/>
      <c r="UTU6" s="215"/>
      <c r="UTV6" s="215"/>
      <c r="UTW6" s="215"/>
      <c r="UTX6" s="215"/>
      <c r="UTY6" s="215"/>
      <c r="UTZ6" s="215"/>
      <c r="UUA6" s="215"/>
      <c r="UUB6" s="215"/>
      <c r="UUC6" s="215"/>
      <c r="UUD6" s="215"/>
      <c r="UUE6" s="215"/>
      <c r="UUF6" s="215"/>
      <c r="UUG6" s="215"/>
      <c r="UUH6" s="215"/>
      <c r="UUI6" s="215"/>
      <c r="UUJ6" s="215"/>
      <c r="UUK6" s="215"/>
      <c r="UUL6" s="215"/>
      <c r="UUM6" s="215"/>
      <c r="UUN6" s="215"/>
      <c r="UUO6" s="215"/>
      <c r="UUP6" s="215"/>
      <c r="UUQ6" s="215"/>
      <c r="UUR6" s="215"/>
      <c r="UUS6" s="215"/>
      <c r="UUT6" s="215"/>
      <c r="UUU6" s="215"/>
      <c r="UUV6" s="215"/>
      <c r="UUW6" s="215"/>
      <c r="UUX6" s="215"/>
      <c r="UUY6" s="215"/>
      <c r="UUZ6" s="215"/>
      <c r="UVA6" s="215"/>
      <c r="UVB6" s="215"/>
      <c r="UVC6" s="215"/>
      <c r="UVD6" s="215"/>
      <c r="UVE6" s="215"/>
      <c r="UVF6" s="215"/>
      <c r="UVG6" s="215"/>
      <c r="UVH6" s="215"/>
      <c r="UVI6" s="215"/>
      <c r="UVJ6" s="215"/>
      <c r="UVK6" s="215"/>
      <c r="UVL6" s="215"/>
      <c r="UVM6" s="215"/>
      <c r="UVN6" s="215"/>
      <c r="UVO6" s="215"/>
      <c r="UVP6" s="215"/>
      <c r="UVQ6" s="215"/>
      <c r="UVR6" s="215"/>
      <c r="UVS6" s="215"/>
      <c r="UVT6" s="215"/>
      <c r="UVU6" s="215"/>
      <c r="UVV6" s="215"/>
      <c r="UVW6" s="215"/>
      <c r="UVX6" s="215"/>
      <c r="UVY6" s="215"/>
      <c r="UVZ6" s="215"/>
      <c r="UWA6" s="215"/>
      <c r="UWB6" s="215"/>
      <c r="UWC6" s="215"/>
      <c r="UWD6" s="215"/>
      <c r="UWE6" s="215"/>
      <c r="UWF6" s="215"/>
      <c r="UWG6" s="215"/>
      <c r="UWH6" s="215"/>
      <c r="UWI6" s="215"/>
      <c r="UWJ6" s="215"/>
      <c r="UWK6" s="215"/>
      <c r="UWL6" s="215"/>
      <c r="UWM6" s="215"/>
      <c r="UWN6" s="215"/>
      <c r="UWO6" s="215"/>
      <c r="UWP6" s="215"/>
      <c r="UWQ6" s="215"/>
      <c r="UWR6" s="215"/>
      <c r="UWS6" s="215"/>
      <c r="UWT6" s="215"/>
      <c r="UWU6" s="215"/>
      <c r="UWV6" s="215"/>
      <c r="UWW6" s="215"/>
      <c r="UWX6" s="215"/>
      <c r="UWY6" s="215"/>
      <c r="UWZ6" s="215"/>
      <c r="UXA6" s="215"/>
      <c r="UXB6" s="215"/>
      <c r="UXC6" s="215"/>
      <c r="UXD6" s="215"/>
      <c r="UXE6" s="215"/>
      <c r="UXF6" s="215"/>
      <c r="UXG6" s="215"/>
      <c r="UXH6" s="215"/>
      <c r="UXI6" s="215"/>
      <c r="UXJ6" s="215"/>
      <c r="UXK6" s="215"/>
      <c r="UXL6" s="215"/>
      <c r="UXM6" s="215"/>
      <c r="UXN6" s="215"/>
      <c r="UXO6" s="215"/>
      <c r="UXP6" s="215"/>
      <c r="UXQ6" s="215"/>
      <c r="UXR6" s="215"/>
      <c r="UXS6" s="215"/>
      <c r="UXT6" s="215"/>
      <c r="UXU6" s="215"/>
      <c r="UXV6" s="215"/>
      <c r="UXW6" s="215"/>
      <c r="UXX6" s="215"/>
      <c r="UXY6" s="215"/>
      <c r="UXZ6" s="215"/>
      <c r="UYA6" s="215"/>
      <c r="UYB6" s="215"/>
      <c r="UYC6" s="215"/>
      <c r="UYD6" s="215"/>
      <c r="UYE6" s="215"/>
      <c r="UYF6" s="215"/>
      <c r="UYG6" s="215"/>
      <c r="UYH6" s="215"/>
      <c r="UYI6" s="215"/>
      <c r="UYJ6" s="215"/>
      <c r="UYK6" s="215"/>
      <c r="UYL6" s="215"/>
      <c r="UYM6" s="215"/>
      <c r="UYN6" s="215"/>
      <c r="UYO6" s="215"/>
      <c r="UYP6" s="215"/>
      <c r="UYQ6" s="215"/>
      <c r="UYR6" s="215"/>
      <c r="UYS6" s="215"/>
      <c r="UYT6" s="215"/>
      <c r="UYU6" s="215"/>
      <c r="UYV6" s="215"/>
      <c r="UYW6" s="215"/>
      <c r="UYX6" s="215"/>
      <c r="UYY6" s="215"/>
      <c r="UYZ6" s="215"/>
      <c r="UZA6" s="215"/>
      <c r="UZB6" s="215"/>
      <c r="UZC6" s="215"/>
      <c r="UZD6" s="215"/>
      <c r="UZE6" s="215"/>
      <c r="UZF6" s="215"/>
      <c r="UZG6" s="215"/>
      <c r="UZH6" s="215"/>
      <c r="UZI6" s="215"/>
      <c r="UZJ6" s="215"/>
      <c r="UZK6" s="215"/>
      <c r="UZL6" s="215"/>
      <c r="UZM6" s="215"/>
      <c r="UZN6" s="215"/>
      <c r="UZO6" s="215"/>
      <c r="UZP6" s="215"/>
      <c r="UZQ6" s="215"/>
      <c r="UZR6" s="215"/>
      <c r="UZS6" s="215"/>
      <c r="UZT6" s="215"/>
      <c r="UZU6" s="215"/>
      <c r="UZV6" s="215"/>
      <c r="UZW6" s="215"/>
      <c r="UZX6" s="215"/>
      <c r="UZY6" s="215"/>
      <c r="UZZ6" s="215"/>
      <c r="VAA6" s="215"/>
      <c r="VAB6" s="215"/>
      <c r="VAC6" s="215"/>
      <c r="VAD6" s="215"/>
      <c r="VAE6" s="215"/>
      <c r="VAF6" s="215"/>
      <c r="VAG6" s="215"/>
      <c r="VAH6" s="215"/>
      <c r="VAI6" s="215"/>
      <c r="VAJ6" s="215"/>
      <c r="VAK6" s="215"/>
      <c r="VAL6" s="215"/>
      <c r="VAM6" s="215"/>
      <c r="VAN6" s="215"/>
      <c r="VAO6" s="215"/>
      <c r="VAP6" s="215"/>
      <c r="VAQ6" s="215"/>
      <c r="VAR6" s="215"/>
      <c r="VAS6" s="215"/>
      <c r="VAT6" s="215"/>
      <c r="VAU6" s="215"/>
      <c r="VAV6" s="215"/>
      <c r="VAW6" s="215"/>
      <c r="VAX6" s="215"/>
      <c r="VAY6" s="215"/>
      <c r="VAZ6" s="215"/>
      <c r="VBA6" s="215"/>
      <c r="VBB6" s="215"/>
      <c r="VBC6" s="215"/>
      <c r="VBD6" s="215"/>
      <c r="VBE6" s="215"/>
      <c r="VBF6" s="215"/>
      <c r="VBG6" s="215"/>
      <c r="VBH6" s="215"/>
      <c r="VBI6" s="215"/>
      <c r="VBJ6" s="215"/>
      <c r="VBK6" s="215"/>
      <c r="VBL6" s="215"/>
      <c r="VBM6" s="215"/>
      <c r="VBN6" s="215"/>
      <c r="VBO6" s="215"/>
      <c r="VBP6" s="215"/>
      <c r="VBQ6" s="215"/>
      <c r="VBR6" s="215"/>
      <c r="VBS6" s="215"/>
      <c r="VBT6" s="215"/>
      <c r="VBU6" s="215"/>
      <c r="VBV6" s="215"/>
      <c r="VBW6" s="215"/>
      <c r="VBX6" s="215"/>
      <c r="VBY6" s="215"/>
      <c r="VBZ6" s="215"/>
      <c r="VCA6" s="215"/>
      <c r="VCB6" s="215"/>
      <c r="VCC6" s="215"/>
      <c r="VCD6" s="215"/>
      <c r="VCE6" s="215"/>
      <c r="VCF6" s="215"/>
      <c r="VCG6" s="215"/>
      <c r="VCH6" s="215"/>
      <c r="VCI6" s="215"/>
      <c r="VCJ6" s="215"/>
      <c r="VCK6" s="215"/>
      <c r="VCL6" s="215"/>
      <c r="VCM6" s="215"/>
      <c r="VCN6" s="215"/>
      <c r="VCO6" s="215"/>
      <c r="VCP6" s="215"/>
      <c r="VCQ6" s="215"/>
      <c r="VCR6" s="215"/>
      <c r="VCS6" s="215"/>
      <c r="VCT6" s="215"/>
      <c r="VCU6" s="215"/>
      <c r="VCV6" s="215"/>
      <c r="VCW6" s="215"/>
      <c r="VCX6" s="215"/>
      <c r="VCY6" s="215"/>
      <c r="VCZ6" s="215"/>
      <c r="VDA6" s="215"/>
      <c r="VDB6" s="215"/>
      <c r="VDC6" s="215"/>
      <c r="VDD6" s="215"/>
      <c r="VDE6" s="215"/>
      <c r="VDF6" s="215"/>
      <c r="VDG6" s="215"/>
      <c r="VDH6" s="215"/>
      <c r="VDI6" s="215"/>
      <c r="VDJ6" s="215"/>
      <c r="VDK6" s="215"/>
      <c r="VDL6" s="215"/>
      <c r="VDM6" s="215"/>
      <c r="VDN6" s="215"/>
      <c r="VDO6" s="215"/>
      <c r="VDP6" s="215"/>
      <c r="VDQ6" s="215"/>
      <c r="VDR6" s="215"/>
      <c r="VDS6" s="215"/>
      <c r="VDT6" s="215"/>
      <c r="VDU6" s="215"/>
      <c r="VDV6" s="215"/>
      <c r="VDW6" s="215"/>
      <c r="VDX6" s="215"/>
      <c r="VDY6" s="215"/>
      <c r="VDZ6" s="215"/>
      <c r="VEA6" s="215"/>
      <c r="VEB6" s="215"/>
      <c r="VEC6" s="215"/>
      <c r="VED6" s="215"/>
      <c r="VEE6" s="215"/>
      <c r="VEF6" s="215"/>
      <c r="VEG6" s="215"/>
      <c r="VEH6" s="215"/>
      <c r="VEI6" s="215"/>
      <c r="VEJ6" s="215"/>
      <c r="VEK6" s="215"/>
      <c r="VEL6" s="215"/>
      <c r="VEM6" s="215"/>
      <c r="VEN6" s="215"/>
      <c r="VEO6" s="215"/>
      <c r="VEP6" s="215"/>
      <c r="VEQ6" s="215"/>
      <c r="VER6" s="215"/>
      <c r="VES6" s="215"/>
      <c r="VET6" s="215"/>
      <c r="VEU6" s="215"/>
      <c r="VEV6" s="215"/>
      <c r="VEW6" s="215"/>
      <c r="VEX6" s="215"/>
      <c r="VEY6" s="215"/>
      <c r="VEZ6" s="215"/>
      <c r="VFA6" s="215"/>
      <c r="VFB6" s="215"/>
      <c r="VFC6" s="215"/>
      <c r="VFD6" s="215"/>
      <c r="VFE6" s="215"/>
      <c r="VFF6" s="215"/>
      <c r="VFG6" s="215"/>
      <c r="VFH6" s="215"/>
      <c r="VFI6" s="215"/>
      <c r="VFJ6" s="215"/>
      <c r="VFK6" s="215"/>
      <c r="VFL6" s="215"/>
      <c r="VFM6" s="215"/>
      <c r="VFN6" s="215"/>
      <c r="VFO6" s="215"/>
      <c r="VFP6" s="215"/>
      <c r="VFQ6" s="215"/>
      <c r="VFR6" s="215"/>
      <c r="VFS6" s="215"/>
      <c r="VFT6" s="215"/>
      <c r="VFU6" s="215"/>
      <c r="VFV6" s="215"/>
      <c r="VFW6" s="215"/>
      <c r="VFX6" s="215"/>
      <c r="VFY6" s="215"/>
      <c r="VFZ6" s="215"/>
      <c r="VGA6" s="215"/>
      <c r="VGB6" s="215"/>
      <c r="VGC6" s="215"/>
      <c r="VGD6" s="215"/>
      <c r="VGE6" s="215"/>
      <c r="VGF6" s="215"/>
      <c r="VGG6" s="215"/>
      <c r="VGH6" s="215"/>
      <c r="VGI6" s="215"/>
      <c r="VGJ6" s="215"/>
      <c r="VGK6" s="215"/>
      <c r="VGL6" s="215"/>
      <c r="VGM6" s="215"/>
      <c r="VGN6" s="215"/>
      <c r="VGO6" s="215"/>
      <c r="VGP6" s="215"/>
      <c r="VGQ6" s="215"/>
      <c r="VGR6" s="215"/>
      <c r="VGS6" s="215"/>
      <c r="VGT6" s="215"/>
      <c r="VGU6" s="215"/>
      <c r="VGV6" s="215"/>
      <c r="VGW6" s="215"/>
      <c r="VGX6" s="215"/>
      <c r="VGY6" s="215"/>
      <c r="VGZ6" s="215"/>
      <c r="VHA6" s="215"/>
      <c r="VHB6" s="215"/>
      <c r="VHC6" s="215"/>
      <c r="VHD6" s="215"/>
      <c r="VHE6" s="215"/>
      <c r="VHF6" s="215"/>
      <c r="VHG6" s="215"/>
      <c r="VHH6" s="215"/>
      <c r="VHI6" s="215"/>
      <c r="VHJ6" s="215"/>
      <c r="VHK6" s="215"/>
      <c r="VHL6" s="215"/>
      <c r="VHM6" s="215"/>
      <c r="VHN6" s="215"/>
      <c r="VHO6" s="215"/>
      <c r="VHP6" s="215"/>
      <c r="VHQ6" s="215"/>
      <c r="VHR6" s="215"/>
      <c r="VHS6" s="215"/>
      <c r="VHT6" s="215"/>
      <c r="VHU6" s="215"/>
      <c r="VHV6" s="215"/>
      <c r="VHW6" s="215"/>
      <c r="VHX6" s="215"/>
      <c r="VHY6" s="215"/>
      <c r="VHZ6" s="215"/>
      <c r="VIA6" s="215"/>
      <c r="VIB6" s="215"/>
      <c r="VIC6" s="215"/>
      <c r="VID6" s="215"/>
      <c r="VIE6" s="215"/>
      <c r="VIF6" s="215"/>
      <c r="VIG6" s="215"/>
      <c r="VIH6" s="215"/>
      <c r="VII6" s="215"/>
      <c r="VIJ6" s="215"/>
      <c r="VIK6" s="215"/>
      <c r="VIL6" s="215"/>
      <c r="VIM6" s="215"/>
      <c r="VIN6" s="215"/>
      <c r="VIO6" s="215"/>
      <c r="VIP6" s="215"/>
      <c r="VIQ6" s="215"/>
      <c r="VIR6" s="215"/>
      <c r="VIS6" s="215"/>
      <c r="VIT6" s="215"/>
      <c r="VIU6" s="215"/>
      <c r="VIV6" s="215"/>
      <c r="VIW6" s="215"/>
      <c r="VIX6" s="215"/>
      <c r="VIY6" s="215"/>
      <c r="VIZ6" s="215"/>
      <c r="VJA6" s="215"/>
      <c r="VJB6" s="215"/>
      <c r="VJC6" s="215"/>
      <c r="VJD6" s="215"/>
      <c r="VJE6" s="215"/>
      <c r="VJF6" s="215"/>
      <c r="VJG6" s="215"/>
      <c r="VJH6" s="215"/>
      <c r="VJI6" s="215"/>
      <c r="VJJ6" s="215"/>
      <c r="VJK6" s="215"/>
      <c r="VJL6" s="215"/>
      <c r="VJM6" s="215"/>
      <c r="VJN6" s="215"/>
      <c r="VJO6" s="215"/>
      <c r="VJP6" s="215"/>
      <c r="VJQ6" s="215"/>
      <c r="VJR6" s="215"/>
      <c r="VJS6" s="215"/>
      <c r="VJT6" s="215"/>
      <c r="VJU6" s="215"/>
      <c r="VJV6" s="215"/>
      <c r="VJW6" s="215"/>
      <c r="VJX6" s="215"/>
      <c r="VJY6" s="215"/>
      <c r="VJZ6" s="215"/>
      <c r="VKA6" s="215"/>
      <c r="VKB6" s="215"/>
      <c r="VKC6" s="215"/>
      <c r="VKD6" s="215"/>
      <c r="VKE6" s="215"/>
      <c r="VKF6" s="215"/>
      <c r="VKG6" s="215"/>
      <c r="VKH6" s="215"/>
      <c r="VKI6" s="215"/>
      <c r="VKJ6" s="215"/>
      <c r="VKK6" s="215"/>
      <c r="VKL6" s="215"/>
      <c r="VKM6" s="215"/>
      <c r="VKN6" s="215"/>
      <c r="VKO6" s="215"/>
      <c r="VKP6" s="215"/>
      <c r="VKQ6" s="215"/>
      <c r="VKR6" s="215"/>
      <c r="VKS6" s="215"/>
      <c r="VKT6" s="215"/>
      <c r="VKU6" s="215"/>
      <c r="VKV6" s="215"/>
      <c r="VKW6" s="215"/>
      <c r="VKX6" s="215"/>
      <c r="VKY6" s="215"/>
      <c r="VKZ6" s="215"/>
      <c r="VLA6" s="215"/>
      <c r="VLB6" s="215"/>
      <c r="VLC6" s="215"/>
      <c r="VLD6" s="215"/>
      <c r="VLE6" s="215"/>
      <c r="VLF6" s="215"/>
      <c r="VLG6" s="215"/>
      <c r="VLH6" s="215"/>
      <c r="VLI6" s="215"/>
      <c r="VLJ6" s="215"/>
      <c r="VLK6" s="215"/>
      <c r="VLL6" s="215"/>
      <c r="VLM6" s="215"/>
      <c r="VLN6" s="215"/>
      <c r="VLO6" s="215"/>
      <c r="VLP6" s="215"/>
      <c r="VLQ6" s="215"/>
      <c r="VLR6" s="215"/>
      <c r="VLS6" s="215"/>
      <c r="VLT6" s="215"/>
      <c r="VLU6" s="215"/>
      <c r="VLV6" s="215"/>
      <c r="VLW6" s="215"/>
      <c r="VLX6" s="215"/>
      <c r="VLY6" s="215"/>
      <c r="VLZ6" s="215"/>
      <c r="VMA6" s="215"/>
      <c r="VMB6" s="215"/>
      <c r="VMC6" s="215"/>
      <c r="VMD6" s="215"/>
      <c r="VME6" s="215"/>
      <c r="VMF6" s="215"/>
      <c r="VMG6" s="215"/>
      <c r="VMH6" s="215"/>
      <c r="VMI6" s="215"/>
      <c r="VMJ6" s="215"/>
      <c r="VMK6" s="215"/>
      <c r="VML6" s="215"/>
      <c r="VMM6" s="215"/>
      <c r="VMN6" s="215"/>
      <c r="VMO6" s="215"/>
      <c r="VMP6" s="215"/>
      <c r="VMQ6" s="215"/>
      <c r="VMR6" s="215"/>
      <c r="VMS6" s="215"/>
      <c r="VMT6" s="215"/>
      <c r="VMU6" s="215"/>
      <c r="VMV6" s="215"/>
      <c r="VMW6" s="215"/>
      <c r="VMX6" s="215"/>
      <c r="VMY6" s="215"/>
      <c r="VMZ6" s="215"/>
      <c r="VNA6" s="215"/>
      <c r="VNB6" s="215"/>
      <c r="VNC6" s="215"/>
      <c r="VND6" s="215"/>
      <c r="VNE6" s="215"/>
      <c r="VNF6" s="215"/>
      <c r="VNG6" s="215"/>
      <c r="VNH6" s="215"/>
      <c r="VNI6" s="215"/>
      <c r="VNJ6" s="215"/>
      <c r="VNK6" s="215"/>
      <c r="VNL6" s="215"/>
      <c r="VNM6" s="215"/>
      <c r="VNN6" s="215"/>
      <c r="VNO6" s="215"/>
      <c r="VNP6" s="215"/>
      <c r="VNQ6" s="215"/>
      <c r="VNR6" s="215"/>
      <c r="VNS6" s="215"/>
      <c r="VNT6" s="215"/>
      <c r="VNU6" s="215"/>
      <c r="VNV6" s="215"/>
      <c r="VNW6" s="215"/>
      <c r="VNX6" s="215"/>
      <c r="VNY6" s="215"/>
      <c r="VNZ6" s="215"/>
      <c r="VOA6" s="215"/>
      <c r="VOB6" s="215"/>
      <c r="VOC6" s="215"/>
      <c r="VOD6" s="215"/>
      <c r="VOE6" s="215"/>
      <c r="VOF6" s="215"/>
      <c r="VOG6" s="215"/>
      <c r="VOH6" s="215"/>
      <c r="VOI6" s="215"/>
      <c r="VOJ6" s="215"/>
      <c r="VOK6" s="215"/>
      <c r="VOL6" s="215"/>
      <c r="VOM6" s="215"/>
      <c r="VON6" s="215"/>
      <c r="VOO6" s="215"/>
      <c r="VOP6" s="215"/>
      <c r="VOQ6" s="215"/>
      <c r="VOR6" s="215"/>
      <c r="VOS6" s="215"/>
      <c r="VOT6" s="215"/>
      <c r="VOU6" s="215"/>
      <c r="VOV6" s="215"/>
      <c r="VOW6" s="215"/>
      <c r="VOX6" s="215"/>
      <c r="VOY6" s="215"/>
      <c r="VOZ6" s="215"/>
      <c r="VPA6" s="215"/>
      <c r="VPB6" s="215"/>
      <c r="VPC6" s="215"/>
      <c r="VPD6" s="215"/>
      <c r="VPE6" s="215"/>
      <c r="VPF6" s="215"/>
      <c r="VPG6" s="215"/>
      <c r="VPH6" s="215"/>
      <c r="VPI6" s="215"/>
      <c r="VPJ6" s="215"/>
      <c r="VPK6" s="215"/>
      <c r="VPL6" s="215"/>
      <c r="VPM6" s="215"/>
      <c r="VPN6" s="215"/>
      <c r="VPO6" s="215"/>
      <c r="VPP6" s="215"/>
      <c r="VPQ6" s="215"/>
      <c r="VPR6" s="215"/>
      <c r="VPS6" s="215"/>
      <c r="VPT6" s="215"/>
      <c r="VPU6" s="215"/>
      <c r="VPV6" s="215"/>
      <c r="VPW6" s="215"/>
      <c r="VPX6" s="215"/>
      <c r="VPY6" s="215"/>
      <c r="VPZ6" s="215"/>
      <c r="VQA6" s="215"/>
      <c r="VQB6" s="215"/>
      <c r="VQC6" s="215"/>
      <c r="VQD6" s="215"/>
      <c r="VQE6" s="215"/>
      <c r="VQF6" s="215"/>
      <c r="VQG6" s="215"/>
      <c r="VQH6" s="215"/>
      <c r="VQI6" s="215"/>
      <c r="VQJ6" s="215"/>
      <c r="VQK6" s="215"/>
      <c r="VQL6" s="215"/>
      <c r="VQM6" s="215"/>
      <c r="VQN6" s="215"/>
      <c r="VQO6" s="215"/>
      <c r="VQP6" s="215"/>
      <c r="VQQ6" s="215"/>
      <c r="VQR6" s="215"/>
      <c r="VQS6" s="215"/>
      <c r="VQT6" s="215"/>
      <c r="VQU6" s="215"/>
      <c r="VQV6" s="215"/>
      <c r="VQW6" s="215"/>
      <c r="VQX6" s="215"/>
      <c r="VQY6" s="215"/>
      <c r="VQZ6" s="215"/>
      <c r="VRA6" s="215"/>
      <c r="VRB6" s="215"/>
      <c r="VRC6" s="215"/>
      <c r="VRD6" s="215"/>
      <c r="VRE6" s="215"/>
      <c r="VRF6" s="215"/>
      <c r="VRG6" s="215"/>
      <c r="VRH6" s="215"/>
      <c r="VRI6" s="215"/>
      <c r="VRJ6" s="215"/>
      <c r="VRK6" s="215"/>
      <c r="VRL6" s="215"/>
      <c r="VRM6" s="215"/>
      <c r="VRN6" s="215"/>
      <c r="VRO6" s="215"/>
      <c r="VRP6" s="215"/>
      <c r="VRQ6" s="215"/>
      <c r="VRR6" s="215"/>
      <c r="VRS6" s="215"/>
      <c r="VRT6" s="215"/>
      <c r="VRU6" s="215"/>
      <c r="VRV6" s="215"/>
      <c r="VRW6" s="215"/>
      <c r="VRX6" s="215"/>
      <c r="VRY6" s="215"/>
      <c r="VRZ6" s="215"/>
      <c r="VSA6" s="215"/>
      <c r="VSB6" s="215"/>
      <c r="VSC6" s="215"/>
      <c r="VSD6" s="215"/>
      <c r="VSE6" s="215"/>
      <c r="VSF6" s="215"/>
      <c r="VSG6" s="215"/>
      <c r="VSH6" s="215"/>
      <c r="VSI6" s="215"/>
      <c r="VSJ6" s="215"/>
      <c r="VSK6" s="215"/>
      <c r="VSL6" s="215"/>
      <c r="VSM6" s="215"/>
      <c r="VSN6" s="215"/>
      <c r="VSO6" s="215"/>
      <c r="VSP6" s="215"/>
      <c r="VSQ6" s="215"/>
      <c r="VSR6" s="215"/>
      <c r="VSS6" s="215"/>
      <c r="VST6" s="215"/>
      <c r="VSU6" s="215"/>
      <c r="VSV6" s="215"/>
      <c r="VSW6" s="215"/>
      <c r="VSX6" s="215"/>
      <c r="VSY6" s="215"/>
      <c r="VSZ6" s="215"/>
      <c r="VTA6" s="215"/>
      <c r="VTB6" s="215"/>
      <c r="VTC6" s="215"/>
      <c r="VTD6" s="215"/>
      <c r="VTE6" s="215"/>
      <c r="VTF6" s="215"/>
      <c r="VTG6" s="215"/>
      <c r="VTH6" s="215"/>
      <c r="VTI6" s="215"/>
      <c r="VTJ6" s="215"/>
      <c r="VTK6" s="215"/>
      <c r="VTL6" s="215"/>
      <c r="VTM6" s="215"/>
      <c r="VTN6" s="215"/>
      <c r="VTO6" s="215"/>
      <c r="VTP6" s="215"/>
      <c r="VTQ6" s="215"/>
      <c r="VTR6" s="215"/>
      <c r="VTS6" s="215"/>
      <c r="VTT6" s="215"/>
      <c r="VTU6" s="215"/>
      <c r="VTV6" s="215"/>
      <c r="VTW6" s="215"/>
      <c r="VTX6" s="215"/>
      <c r="VTY6" s="215"/>
      <c r="VTZ6" s="215"/>
      <c r="VUA6" s="215"/>
      <c r="VUB6" s="215"/>
      <c r="VUC6" s="215"/>
      <c r="VUD6" s="215"/>
      <c r="VUE6" s="215"/>
      <c r="VUF6" s="215"/>
      <c r="VUG6" s="215"/>
      <c r="VUH6" s="215"/>
      <c r="VUI6" s="215"/>
      <c r="VUJ6" s="215"/>
      <c r="VUK6" s="215"/>
      <c r="VUL6" s="215"/>
      <c r="VUM6" s="215"/>
      <c r="VUN6" s="215"/>
      <c r="VUO6" s="215"/>
      <c r="VUP6" s="215"/>
      <c r="VUQ6" s="215"/>
      <c r="VUR6" s="215"/>
      <c r="VUS6" s="215"/>
      <c r="VUT6" s="215"/>
      <c r="VUU6" s="215"/>
      <c r="VUV6" s="215"/>
      <c r="VUW6" s="215"/>
      <c r="VUX6" s="215"/>
      <c r="VUY6" s="215"/>
      <c r="VUZ6" s="215"/>
      <c r="VVA6" s="215"/>
      <c r="VVB6" s="215"/>
      <c r="VVC6" s="215"/>
      <c r="VVD6" s="215"/>
      <c r="VVE6" s="215"/>
      <c r="VVF6" s="215"/>
      <c r="VVG6" s="215"/>
      <c r="VVH6" s="215"/>
      <c r="VVI6" s="215"/>
      <c r="VVJ6" s="215"/>
      <c r="VVK6" s="215"/>
      <c r="VVL6" s="215"/>
      <c r="VVM6" s="215"/>
      <c r="VVN6" s="215"/>
      <c r="VVO6" s="215"/>
      <c r="VVP6" s="215"/>
      <c r="VVQ6" s="215"/>
      <c r="VVR6" s="215"/>
      <c r="VVS6" s="215"/>
      <c r="VVT6" s="215"/>
      <c r="VVU6" s="215"/>
      <c r="VVV6" s="215"/>
      <c r="VVW6" s="215"/>
      <c r="VVX6" s="215"/>
      <c r="VVY6" s="215"/>
      <c r="VVZ6" s="215"/>
      <c r="VWA6" s="215"/>
      <c r="VWB6" s="215"/>
      <c r="VWC6" s="215"/>
      <c r="VWD6" s="215"/>
      <c r="VWE6" s="215"/>
      <c r="VWF6" s="215"/>
      <c r="VWG6" s="215"/>
      <c r="VWH6" s="215"/>
      <c r="VWI6" s="215"/>
      <c r="VWJ6" s="215"/>
      <c r="VWK6" s="215"/>
      <c r="VWL6" s="215"/>
      <c r="VWM6" s="215"/>
      <c r="VWN6" s="215"/>
      <c r="VWO6" s="215"/>
      <c r="VWP6" s="215"/>
      <c r="VWQ6" s="215"/>
      <c r="VWR6" s="215"/>
      <c r="VWS6" s="215"/>
      <c r="VWT6" s="215"/>
      <c r="VWU6" s="215"/>
      <c r="VWV6" s="215"/>
      <c r="VWW6" s="215"/>
      <c r="VWX6" s="215"/>
      <c r="VWY6" s="215"/>
      <c r="VWZ6" s="215"/>
      <c r="VXA6" s="215"/>
      <c r="VXB6" s="215"/>
      <c r="VXC6" s="215"/>
      <c r="VXD6" s="215"/>
      <c r="VXE6" s="215"/>
      <c r="VXF6" s="215"/>
      <c r="VXG6" s="215"/>
      <c r="VXH6" s="215"/>
      <c r="VXI6" s="215"/>
      <c r="VXJ6" s="215"/>
      <c r="VXK6" s="215"/>
      <c r="VXL6" s="215"/>
      <c r="VXM6" s="215"/>
      <c r="VXN6" s="215"/>
      <c r="VXO6" s="215"/>
      <c r="VXP6" s="215"/>
      <c r="VXQ6" s="215"/>
      <c r="VXR6" s="215"/>
      <c r="VXS6" s="215"/>
      <c r="VXT6" s="215"/>
      <c r="VXU6" s="215"/>
      <c r="VXV6" s="215"/>
      <c r="VXW6" s="215"/>
      <c r="VXX6" s="215"/>
      <c r="VXY6" s="215"/>
      <c r="VXZ6" s="215"/>
      <c r="VYA6" s="215"/>
      <c r="VYB6" s="215"/>
      <c r="VYC6" s="215"/>
      <c r="VYD6" s="215"/>
      <c r="VYE6" s="215"/>
      <c r="VYF6" s="215"/>
      <c r="VYG6" s="215"/>
      <c r="VYH6" s="215"/>
      <c r="VYI6" s="215"/>
      <c r="VYJ6" s="215"/>
      <c r="VYK6" s="215"/>
      <c r="VYL6" s="215"/>
      <c r="VYM6" s="215"/>
      <c r="VYN6" s="215"/>
      <c r="VYO6" s="215"/>
      <c r="VYP6" s="215"/>
      <c r="VYQ6" s="215"/>
      <c r="VYR6" s="215"/>
      <c r="VYS6" s="215"/>
      <c r="VYT6" s="215"/>
      <c r="VYU6" s="215"/>
      <c r="VYV6" s="215"/>
      <c r="VYW6" s="215"/>
      <c r="VYX6" s="215"/>
      <c r="VYY6" s="215"/>
      <c r="VYZ6" s="215"/>
      <c r="VZA6" s="215"/>
      <c r="VZB6" s="215"/>
      <c r="VZC6" s="215"/>
      <c r="VZD6" s="215"/>
      <c r="VZE6" s="215"/>
      <c r="VZF6" s="215"/>
      <c r="VZG6" s="215"/>
      <c r="VZH6" s="215"/>
      <c r="VZI6" s="215"/>
      <c r="VZJ6" s="215"/>
      <c r="VZK6" s="215"/>
      <c r="VZL6" s="215"/>
      <c r="VZM6" s="215"/>
      <c r="VZN6" s="215"/>
      <c r="VZO6" s="215"/>
      <c r="VZP6" s="215"/>
      <c r="VZQ6" s="215"/>
      <c r="VZR6" s="215"/>
      <c r="VZS6" s="215"/>
      <c r="VZT6" s="215"/>
      <c r="VZU6" s="215"/>
      <c r="VZV6" s="215"/>
      <c r="VZW6" s="215"/>
      <c r="VZX6" s="215"/>
      <c r="VZY6" s="215"/>
      <c r="VZZ6" s="215"/>
      <c r="WAA6" s="215"/>
      <c r="WAB6" s="215"/>
      <c r="WAC6" s="215"/>
      <c r="WAD6" s="215"/>
      <c r="WAE6" s="215"/>
      <c r="WAF6" s="215"/>
      <c r="WAG6" s="215"/>
      <c r="WAH6" s="215"/>
      <c r="WAI6" s="215"/>
      <c r="WAJ6" s="215"/>
      <c r="WAK6" s="215"/>
      <c r="WAL6" s="215"/>
      <c r="WAM6" s="215"/>
      <c r="WAN6" s="215"/>
      <c r="WAO6" s="215"/>
      <c r="WAP6" s="215"/>
      <c r="WAQ6" s="215"/>
      <c r="WAR6" s="215"/>
      <c r="WAS6" s="215"/>
      <c r="WAT6" s="215"/>
      <c r="WAU6" s="215"/>
      <c r="WAV6" s="215"/>
      <c r="WAW6" s="215"/>
      <c r="WAX6" s="215"/>
      <c r="WAY6" s="215"/>
      <c r="WAZ6" s="215"/>
      <c r="WBA6" s="215"/>
      <c r="WBB6" s="215"/>
      <c r="WBC6" s="215"/>
      <c r="WBD6" s="215"/>
      <c r="WBE6" s="215"/>
      <c r="WBF6" s="215"/>
      <c r="WBG6" s="215"/>
      <c r="WBH6" s="215"/>
      <c r="WBI6" s="215"/>
      <c r="WBJ6" s="215"/>
      <c r="WBK6" s="215"/>
      <c r="WBL6" s="215"/>
      <c r="WBM6" s="215"/>
      <c r="WBN6" s="215"/>
      <c r="WBO6" s="215"/>
      <c r="WBP6" s="215"/>
      <c r="WBQ6" s="215"/>
      <c r="WBR6" s="215"/>
      <c r="WBS6" s="215"/>
      <c r="WBT6" s="215"/>
      <c r="WBU6" s="215"/>
      <c r="WBV6" s="215"/>
      <c r="WBW6" s="215"/>
      <c r="WBX6" s="215"/>
      <c r="WBY6" s="215"/>
      <c r="WBZ6" s="215"/>
      <c r="WCA6" s="215"/>
      <c r="WCB6" s="215"/>
      <c r="WCC6" s="215"/>
      <c r="WCD6" s="215"/>
      <c r="WCE6" s="215"/>
      <c r="WCF6" s="215"/>
      <c r="WCG6" s="215"/>
      <c r="WCH6" s="215"/>
      <c r="WCI6" s="215"/>
      <c r="WCJ6" s="215"/>
      <c r="WCK6" s="215"/>
      <c r="WCL6" s="215"/>
      <c r="WCM6" s="215"/>
      <c r="WCN6" s="215"/>
      <c r="WCO6" s="215"/>
      <c r="WCP6" s="215"/>
      <c r="WCQ6" s="215"/>
      <c r="WCR6" s="215"/>
      <c r="WCS6" s="215"/>
      <c r="WCT6" s="215"/>
      <c r="WCU6" s="215"/>
      <c r="WCV6" s="215"/>
      <c r="WCW6" s="215"/>
      <c r="WCX6" s="215"/>
      <c r="WCY6" s="215"/>
      <c r="WCZ6" s="215"/>
      <c r="WDA6" s="215"/>
      <c r="WDB6" s="215"/>
      <c r="WDC6" s="215"/>
      <c r="WDD6" s="215"/>
      <c r="WDE6" s="215"/>
      <c r="WDF6" s="215"/>
      <c r="WDG6" s="215"/>
      <c r="WDH6" s="215"/>
      <c r="WDI6" s="215"/>
      <c r="WDJ6" s="215"/>
      <c r="WDK6" s="215"/>
      <c r="WDL6" s="215"/>
      <c r="WDM6" s="215"/>
      <c r="WDN6" s="215"/>
      <c r="WDO6" s="215"/>
      <c r="WDP6" s="215"/>
      <c r="WDQ6" s="215"/>
      <c r="WDR6" s="215"/>
      <c r="WDS6" s="215"/>
      <c r="WDT6" s="215"/>
      <c r="WDU6" s="215"/>
      <c r="WDV6" s="215"/>
      <c r="WDW6" s="215"/>
      <c r="WDX6" s="215"/>
      <c r="WDY6" s="215"/>
      <c r="WDZ6" s="215"/>
      <c r="WEA6" s="215"/>
      <c r="WEB6" s="215"/>
      <c r="WEC6" s="215"/>
      <c r="WED6" s="215"/>
      <c r="WEE6" s="215"/>
      <c r="WEF6" s="215"/>
      <c r="WEG6" s="215"/>
      <c r="WEH6" s="215"/>
      <c r="WEI6" s="215"/>
      <c r="WEJ6" s="215"/>
      <c r="WEK6" s="215"/>
      <c r="WEL6" s="215"/>
      <c r="WEM6" s="215"/>
      <c r="WEN6" s="215"/>
      <c r="WEO6" s="215"/>
      <c r="WEP6" s="215"/>
      <c r="WEQ6" s="215"/>
      <c r="WER6" s="215"/>
      <c r="WES6" s="215"/>
      <c r="WET6" s="215"/>
      <c r="WEU6" s="215"/>
      <c r="WEV6" s="215"/>
      <c r="WEW6" s="215"/>
      <c r="WEX6" s="215"/>
      <c r="WEY6" s="215"/>
      <c r="WEZ6" s="215"/>
      <c r="WFA6" s="215"/>
      <c r="WFB6" s="215"/>
      <c r="WFC6" s="215"/>
      <c r="WFD6" s="215"/>
      <c r="WFE6" s="215"/>
      <c r="WFF6" s="215"/>
      <c r="WFG6" s="215"/>
      <c r="WFH6" s="215"/>
      <c r="WFI6" s="215"/>
      <c r="WFJ6" s="215"/>
      <c r="WFK6" s="215"/>
      <c r="WFL6" s="215"/>
      <c r="WFM6" s="215"/>
      <c r="WFN6" s="215"/>
      <c r="WFO6" s="215"/>
      <c r="WFP6" s="215"/>
      <c r="WFQ6" s="215"/>
      <c r="WFR6" s="215"/>
      <c r="WFS6" s="215"/>
      <c r="WFT6" s="215"/>
      <c r="WFU6" s="215"/>
      <c r="WFV6" s="215"/>
      <c r="WFW6" s="215"/>
      <c r="WFX6" s="215"/>
      <c r="WFY6" s="215"/>
      <c r="WFZ6" s="215"/>
      <c r="WGA6" s="215"/>
      <c r="WGB6" s="215"/>
      <c r="WGC6" s="215"/>
      <c r="WGD6" s="215"/>
      <c r="WGE6" s="215"/>
      <c r="WGF6" s="215"/>
      <c r="WGG6" s="215"/>
      <c r="WGH6" s="215"/>
      <c r="WGI6" s="215"/>
      <c r="WGJ6" s="215"/>
      <c r="WGK6" s="215"/>
      <c r="WGL6" s="215"/>
      <c r="WGM6" s="215"/>
      <c r="WGN6" s="215"/>
      <c r="WGO6" s="215"/>
      <c r="WGP6" s="215"/>
      <c r="WGQ6" s="215"/>
      <c r="WGR6" s="215"/>
      <c r="WGS6" s="215"/>
      <c r="WGT6" s="215"/>
      <c r="WGU6" s="215"/>
      <c r="WGV6" s="215"/>
      <c r="WGW6" s="215"/>
      <c r="WGX6" s="215"/>
      <c r="WGY6" s="215"/>
      <c r="WGZ6" s="215"/>
      <c r="WHA6" s="215"/>
      <c r="WHB6" s="215"/>
      <c r="WHC6" s="215"/>
      <c r="WHD6" s="215"/>
      <c r="WHE6" s="215"/>
      <c r="WHF6" s="215"/>
      <c r="WHG6" s="215"/>
      <c r="WHH6" s="215"/>
      <c r="WHI6" s="215"/>
      <c r="WHJ6" s="215"/>
      <c r="WHK6" s="215"/>
      <c r="WHL6" s="215"/>
      <c r="WHM6" s="215"/>
      <c r="WHN6" s="215"/>
      <c r="WHO6" s="215"/>
      <c r="WHP6" s="215"/>
      <c r="WHQ6" s="215"/>
      <c r="WHR6" s="215"/>
      <c r="WHS6" s="215"/>
      <c r="WHT6" s="215"/>
      <c r="WHU6" s="215"/>
      <c r="WHV6" s="215"/>
      <c r="WHW6" s="215"/>
      <c r="WHX6" s="215"/>
      <c r="WHY6" s="215"/>
      <c r="WHZ6" s="215"/>
      <c r="WIA6" s="215"/>
      <c r="WIB6" s="215"/>
      <c r="WIC6" s="215"/>
      <c r="WID6" s="215"/>
      <c r="WIE6" s="215"/>
      <c r="WIF6" s="215"/>
      <c r="WIG6" s="215"/>
      <c r="WIH6" s="215"/>
      <c r="WII6" s="215"/>
      <c r="WIJ6" s="215"/>
      <c r="WIK6" s="215"/>
      <c r="WIL6" s="215"/>
      <c r="WIM6" s="215"/>
      <c r="WIN6" s="215"/>
      <c r="WIO6" s="215"/>
      <c r="WIP6" s="215"/>
      <c r="WIQ6" s="215"/>
      <c r="WIR6" s="215"/>
      <c r="WIS6" s="215"/>
      <c r="WIT6" s="215"/>
      <c r="WIU6" s="215"/>
      <c r="WIV6" s="215"/>
      <c r="WIW6" s="215"/>
      <c r="WIX6" s="215"/>
      <c r="WIY6" s="215"/>
      <c r="WIZ6" s="215"/>
      <c r="WJA6" s="215"/>
      <c r="WJB6" s="215"/>
      <c r="WJC6" s="215"/>
      <c r="WJD6" s="215"/>
      <c r="WJE6" s="215"/>
      <c r="WJF6" s="215"/>
      <c r="WJG6" s="215"/>
      <c r="WJH6" s="215"/>
      <c r="WJI6" s="215"/>
      <c r="WJJ6" s="215"/>
      <c r="WJK6" s="215"/>
      <c r="WJL6" s="215"/>
      <c r="WJM6" s="215"/>
      <c r="WJN6" s="215"/>
      <c r="WJO6" s="215"/>
      <c r="WJP6" s="215"/>
      <c r="WJQ6" s="215"/>
      <c r="WJR6" s="215"/>
      <c r="WJS6" s="215"/>
      <c r="WJT6" s="215"/>
      <c r="WJU6" s="215"/>
      <c r="WJV6" s="215"/>
      <c r="WJW6" s="215"/>
      <c r="WJX6" s="215"/>
      <c r="WJY6" s="215"/>
      <c r="WJZ6" s="215"/>
      <c r="WKA6" s="215"/>
      <c r="WKB6" s="215"/>
      <c r="WKC6" s="215"/>
      <c r="WKD6" s="215"/>
      <c r="WKE6" s="215"/>
      <c r="WKF6" s="215"/>
      <c r="WKG6" s="215"/>
      <c r="WKH6" s="215"/>
      <c r="WKI6" s="215"/>
      <c r="WKJ6" s="215"/>
      <c r="WKK6" s="215"/>
      <c r="WKL6" s="215"/>
      <c r="WKM6" s="215"/>
      <c r="WKN6" s="215"/>
      <c r="WKO6" s="215"/>
      <c r="WKP6" s="215"/>
      <c r="WKQ6" s="215"/>
      <c r="WKR6" s="215"/>
      <c r="WKS6" s="215"/>
      <c r="WKT6" s="215"/>
      <c r="WKU6" s="215"/>
      <c r="WKV6" s="215"/>
      <c r="WKW6" s="215"/>
      <c r="WKX6" s="215"/>
      <c r="WKY6" s="215"/>
      <c r="WKZ6" s="215"/>
      <c r="WLA6" s="215"/>
      <c r="WLB6" s="215"/>
      <c r="WLC6" s="215"/>
      <c r="WLD6" s="215"/>
      <c r="WLE6" s="215"/>
      <c r="WLF6" s="215"/>
      <c r="WLG6" s="215"/>
      <c r="WLH6" s="215"/>
      <c r="WLI6" s="215"/>
      <c r="WLJ6" s="215"/>
      <c r="WLK6" s="215"/>
      <c r="WLL6" s="215"/>
      <c r="WLM6" s="215"/>
      <c r="WLN6" s="215"/>
      <c r="WLO6" s="215"/>
      <c r="WLP6" s="215"/>
      <c r="WLQ6" s="215"/>
      <c r="WLR6" s="215"/>
      <c r="WLS6" s="215"/>
      <c r="WLT6" s="215"/>
      <c r="WLU6" s="215"/>
      <c r="WLV6" s="215"/>
      <c r="WLW6" s="215"/>
      <c r="WLX6" s="215"/>
      <c r="WLY6" s="215"/>
      <c r="WLZ6" s="215"/>
      <c r="WMA6" s="215"/>
      <c r="WMB6" s="215"/>
      <c r="WMC6" s="215"/>
      <c r="WMD6" s="215"/>
      <c r="WME6" s="215"/>
      <c r="WMF6" s="215"/>
      <c r="WMG6" s="215"/>
      <c r="WMH6" s="215"/>
      <c r="WMI6" s="215"/>
      <c r="WMJ6" s="215"/>
      <c r="WMK6" s="215"/>
      <c r="WML6" s="215"/>
      <c r="WMM6" s="215"/>
      <c r="WMN6" s="215"/>
      <c r="WMO6" s="215"/>
      <c r="WMP6" s="215"/>
      <c r="WMQ6" s="215"/>
      <c r="WMR6" s="215"/>
      <c r="WMS6" s="215"/>
      <c r="WMT6" s="215"/>
      <c r="WMU6" s="215"/>
      <c r="WMV6" s="215"/>
      <c r="WMW6" s="215"/>
      <c r="WMX6" s="215"/>
      <c r="WMY6" s="215"/>
      <c r="WMZ6" s="215"/>
      <c r="WNA6" s="215"/>
      <c r="WNB6" s="215"/>
      <c r="WNC6" s="215"/>
      <c r="WND6" s="215"/>
      <c r="WNE6" s="215"/>
      <c r="WNF6" s="215"/>
      <c r="WNG6" s="215"/>
      <c r="WNH6" s="215"/>
      <c r="WNI6" s="215"/>
      <c r="WNJ6" s="215"/>
      <c r="WNK6" s="215"/>
      <c r="WNL6" s="215"/>
      <c r="WNM6" s="215"/>
      <c r="WNN6" s="215"/>
      <c r="WNO6" s="215"/>
      <c r="WNP6" s="215"/>
      <c r="WNQ6" s="215"/>
      <c r="WNR6" s="215"/>
      <c r="WNS6" s="215"/>
      <c r="WNT6" s="215"/>
      <c r="WNU6" s="215"/>
      <c r="WNV6" s="215"/>
      <c r="WNW6" s="215"/>
      <c r="WNX6" s="215"/>
      <c r="WNY6" s="215"/>
      <c r="WNZ6" s="215"/>
      <c r="WOA6" s="215"/>
      <c r="WOB6" s="215"/>
      <c r="WOC6" s="215"/>
      <c r="WOD6" s="215"/>
      <c r="WOE6" s="215"/>
      <c r="WOF6" s="215"/>
      <c r="WOG6" s="215"/>
      <c r="WOH6" s="215"/>
      <c r="WOI6" s="215"/>
      <c r="WOJ6" s="215"/>
      <c r="WOK6" s="215"/>
      <c r="WOL6" s="215"/>
      <c r="WOM6" s="215"/>
      <c r="WON6" s="215"/>
      <c r="WOO6" s="215"/>
      <c r="WOP6" s="215"/>
      <c r="WOQ6" s="215"/>
      <c r="WOR6" s="215"/>
      <c r="WOS6" s="215"/>
      <c r="WOT6" s="215"/>
      <c r="WOU6" s="215"/>
      <c r="WOV6" s="215"/>
      <c r="WOW6" s="215"/>
      <c r="WOX6" s="215"/>
      <c r="WOY6" s="215"/>
      <c r="WOZ6" s="215"/>
      <c r="WPA6" s="215"/>
      <c r="WPB6" s="215"/>
      <c r="WPC6" s="215"/>
      <c r="WPD6" s="215"/>
      <c r="WPE6" s="215"/>
      <c r="WPF6" s="215"/>
      <c r="WPG6" s="215"/>
      <c r="WPH6" s="215"/>
      <c r="WPI6" s="215"/>
      <c r="WPJ6" s="215"/>
      <c r="WPK6" s="215"/>
      <c r="WPL6" s="215"/>
      <c r="WPM6" s="215"/>
      <c r="WPN6" s="215"/>
      <c r="WPO6" s="215"/>
      <c r="WPP6" s="215"/>
      <c r="WPQ6" s="215"/>
      <c r="WPR6" s="215"/>
      <c r="WPS6" s="215"/>
      <c r="WPT6" s="215"/>
      <c r="WPU6" s="215"/>
      <c r="WPV6" s="215"/>
      <c r="WPW6" s="215"/>
      <c r="WPX6" s="215"/>
      <c r="WPY6" s="215"/>
      <c r="WPZ6" s="215"/>
      <c r="WQA6" s="215"/>
      <c r="WQB6" s="215"/>
      <c r="WQC6" s="215"/>
      <c r="WQD6" s="215"/>
      <c r="WQE6" s="215"/>
      <c r="WQF6" s="215"/>
      <c r="WQG6" s="215"/>
      <c r="WQH6" s="215"/>
      <c r="WQI6" s="215"/>
      <c r="WQJ6" s="215"/>
      <c r="WQK6" s="215"/>
      <c r="WQL6" s="215"/>
      <c r="WQM6" s="215"/>
      <c r="WQN6" s="215"/>
      <c r="WQO6" s="215"/>
      <c r="WQP6" s="215"/>
      <c r="WQQ6" s="215"/>
      <c r="WQR6" s="215"/>
      <c r="WQS6" s="215"/>
      <c r="WQT6" s="215"/>
      <c r="WQU6" s="215"/>
      <c r="WQV6" s="215"/>
      <c r="WQW6" s="215"/>
      <c r="WQX6" s="215"/>
      <c r="WQY6" s="215"/>
      <c r="WQZ6" s="215"/>
      <c r="WRA6" s="215"/>
      <c r="WRB6" s="215"/>
      <c r="WRC6" s="215"/>
      <c r="WRD6" s="215"/>
      <c r="WRE6" s="215"/>
      <c r="WRF6" s="215"/>
      <c r="WRG6" s="215"/>
      <c r="WRH6" s="215"/>
      <c r="WRI6" s="215"/>
      <c r="WRJ6" s="215"/>
      <c r="WRK6" s="215"/>
      <c r="WRL6" s="215"/>
      <c r="WRM6" s="215"/>
      <c r="WRN6" s="215"/>
      <c r="WRO6" s="215"/>
      <c r="WRP6" s="215"/>
      <c r="WRQ6" s="215"/>
      <c r="WRR6" s="215"/>
      <c r="WRS6" s="215"/>
      <c r="WRT6" s="215"/>
      <c r="WRU6" s="215"/>
      <c r="WRV6" s="215"/>
      <c r="WRW6" s="215"/>
      <c r="WRX6" s="215"/>
      <c r="WRY6" s="215"/>
      <c r="WRZ6" s="215"/>
      <c r="WSA6" s="215"/>
      <c r="WSB6" s="215"/>
      <c r="WSC6" s="215"/>
      <c r="WSD6" s="215"/>
      <c r="WSE6" s="215"/>
      <c r="WSF6" s="215"/>
      <c r="WSG6" s="215"/>
      <c r="WSH6" s="215"/>
      <c r="WSI6" s="215"/>
      <c r="WSJ6" s="215"/>
      <c r="WSK6" s="215"/>
      <c r="WSL6" s="215"/>
      <c r="WSM6" s="215"/>
      <c r="WSN6" s="215"/>
      <c r="WSO6" s="215"/>
      <c r="WSP6" s="215"/>
      <c r="WSQ6" s="215"/>
      <c r="WSR6" s="215"/>
      <c r="WSS6" s="215"/>
      <c r="WST6" s="215"/>
      <c r="WSU6" s="215"/>
      <c r="WSV6" s="215"/>
      <c r="WSW6" s="215"/>
      <c r="WSX6" s="215"/>
      <c r="WSY6" s="215"/>
      <c r="WSZ6" s="215"/>
      <c r="WTA6" s="215"/>
      <c r="WTB6" s="215"/>
      <c r="WTC6" s="215"/>
      <c r="WTD6" s="215"/>
      <c r="WTE6" s="215"/>
      <c r="WTF6" s="215"/>
      <c r="WTG6" s="215"/>
      <c r="WTH6" s="215"/>
      <c r="WTI6" s="215"/>
      <c r="WTJ6" s="215"/>
      <c r="WTK6" s="215"/>
      <c r="WTL6" s="215"/>
      <c r="WTM6" s="215"/>
      <c r="WTN6" s="215"/>
      <c r="WTO6" s="215"/>
      <c r="WTP6" s="215"/>
      <c r="WTQ6" s="215"/>
      <c r="WTR6" s="215"/>
      <c r="WTS6" s="215"/>
      <c r="WTT6" s="215"/>
      <c r="WTU6" s="215"/>
      <c r="WTV6" s="215"/>
      <c r="WTW6" s="215"/>
      <c r="WTX6" s="215"/>
      <c r="WTY6" s="215"/>
      <c r="WTZ6" s="215"/>
      <c r="WUA6" s="215"/>
      <c r="WUB6" s="215"/>
      <c r="WUC6" s="215"/>
      <c r="WUD6" s="215"/>
      <c r="WUE6" s="215"/>
      <c r="WUF6" s="215"/>
      <c r="WUG6" s="215"/>
      <c r="WUH6" s="215"/>
      <c r="WUI6" s="215"/>
      <c r="WUJ6" s="215"/>
      <c r="WUK6" s="215"/>
      <c r="WUL6" s="215"/>
      <c r="WUM6" s="215"/>
      <c r="WUN6" s="215"/>
      <c r="WUO6" s="215"/>
      <c r="WUP6" s="215"/>
      <c r="WUQ6" s="215"/>
      <c r="WUR6" s="215"/>
      <c r="WUS6" s="215"/>
      <c r="WUT6" s="215"/>
      <c r="WUU6" s="215"/>
      <c r="WUV6" s="215"/>
      <c r="WUW6" s="215"/>
      <c r="WUX6" s="215"/>
      <c r="WUY6" s="215"/>
      <c r="WUZ6" s="215"/>
      <c r="WVA6" s="215"/>
      <c r="WVB6" s="215"/>
      <c r="WVC6" s="215"/>
      <c r="WVD6" s="215"/>
      <c r="WVE6" s="215"/>
      <c r="WVF6" s="215"/>
      <c r="WVG6" s="215"/>
      <c r="WVH6" s="215"/>
      <c r="WVI6" s="215"/>
      <c r="WVJ6" s="215"/>
      <c r="WVK6" s="215"/>
      <c r="WVL6" s="215"/>
      <c r="WVM6" s="215"/>
      <c r="WVN6" s="215"/>
      <c r="WVO6" s="215"/>
      <c r="WVP6" s="215"/>
      <c r="WVQ6" s="215"/>
      <c r="WVR6" s="215"/>
      <c r="WVS6" s="215"/>
      <c r="WVT6" s="215"/>
      <c r="WVU6" s="215"/>
      <c r="WVV6" s="215"/>
      <c r="WVW6" s="215"/>
      <c r="WVX6" s="215"/>
      <c r="WVY6" s="215"/>
      <c r="WVZ6" s="215"/>
      <c r="WWA6" s="215"/>
      <c r="WWB6" s="215"/>
      <c r="WWC6" s="215"/>
      <c r="WWD6" s="215"/>
      <c r="WWE6" s="215"/>
      <c r="WWF6" s="215"/>
      <c r="WWG6" s="215"/>
      <c r="WWH6" s="215"/>
      <c r="WWI6" s="215"/>
      <c r="WWJ6" s="215"/>
      <c r="WWK6" s="215"/>
      <c r="WWL6" s="215"/>
      <c r="WWM6" s="215"/>
      <c r="WWN6" s="215"/>
      <c r="WWO6" s="215"/>
      <c r="WWP6" s="215"/>
      <c r="WWQ6" s="215"/>
      <c r="WWR6" s="215"/>
      <c r="WWS6" s="215"/>
      <c r="WWT6" s="215"/>
      <c r="WWU6" s="215"/>
      <c r="WWV6" s="215"/>
      <c r="WWW6" s="215"/>
      <c r="WWX6" s="215"/>
      <c r="WWY6" s="215"/>
      <c r="WWZ6" s="215"/>
      <c r="WXA6" s="215"/>
      <c r="WXB6" s="215"/>
      <c r="WXC6" s="215"/>
      <c r="WXD6" s="215"/>
      <c r="WXE6" s="215"/>
      <c r="WXF6" s="215"/>
      <c r="WXG6" s="215"/>
      <c r="WXH6" s="215"/>
      <c r="WXI6" s="215"/>
      <c r="WXJ6" s="215"/>
      <c r="WXK6" s="215"/>
      <c r="WXL6" s="215"/>
      <c r="WXM6" s="215"/>
      <c r="WXN6" s="215"/>
      <c r="WXO6" s="215"/>
      <c r="WXP6" s="215"/>
      <c r="WXQ6" s="215"/>
      <c r="WXR6" s="215"/>
      <c r="WXS6" s="215"/>
      <c r="WXT6" s="215"/>
      <c r="WXU6" s="215"/>
      <c r="WXV6" s="215"/>
      <c r="WXW6" s="215"/>
      <c r="WXX6" s="215"/>
      <c r="WXY6" s="215"/>
      <c r="WXZ6" s="215"/>
      <c r="WYA6" s="215"/>
      <c r="WYB6" s="215"/>
      <c r="WYC6" s="215"/>
      <c r="WYD6" s="215"/>
      <c r="WYE6" s="215"/>
      <c r="WYF6" s="215"/>
      <c r="WYG6" s="215"/>
      <c r="WYH6" s="215"/>
      <c r="WYI6" s="215"/>
      <c r="WYJ6" s="215"/>
      <c r="WYK6" s="215"/>
      <c r="WYL6" s="215"/>
      <c r="WYM6" s="215"/>
      <c r="WYN6" s="215"/>
      <c r="WYO6" s="215"/>
      <c r="WYP6" s="215"/>
      <c r="WYQ6" s="215"/>
      <c r="WYR6" s="215"/>
      <c r="WYS6" s="215"/>
      <c r="WYT6" s="215"/>
      <c r="WYU6" s="215"/>
      <c r="WYV6" s="215"/>
      <c r="WYW6" s="215"/>
      <c r="WYX6" s="215"/>
      <c r="WYY6" s="215"/>
      <c r="WYZ6" s="215"/>
      <c r="WZA6" s="215"/>
      <c r="WZB6" s="215"/>
      <c r="WZC6" s="215"/>
      <c r="WZD6" s="215"/>
      <c r="WZE6" s="215"/>
      <c r="WZF6" s="215"/>
      <c r="WZG6" s="215"/>
      <c r="WZH6" s="215"/>
      <c r="WZI6" s="215"/>
      <c r="WZJ6" s="215"/>
      <c r="WZK6" s="215"/>
      <c r="WZL6" s="215"/>
      <c r="WZM6" s="215"/>
      <c r="WZN6" s="215"/>
      <c r="WZO6" s="215"/>
      <c r="WZP6" s="215"/>
      <c r="WZQ6" s="215"/>
      <c r="WZR6" s="215"/>
      <c r="WZS6" s="215"/>
      <c r="WZT6" s="215"/>
      <c r="WZU6" s="215"/>
      <c r="WZV6" s="215"/>
      <c r="WZW6" s="215"/>
      <c r="WZX6" s="215"/>
      <c r="WZY6" s="215"/>
      <c r="WZZ6" s="215"/>
      <c r="XAA6" s="215"/>
      <c r="XAB6" s="215"/>
      <c r="XAC6" s="215"/>
      <c r="XAD6" s="215"/>
      <c r="XAE6" s="215"/>
      <c r="XAF6" s="215"/>
      <c r="XAG6" s="215"/>
      <c r="XAH6" s="215"/>
      <c r="XAI6" s="215"/>
      <c r="XAJ6" s="215"/>
      <c r="XAK6" s="215"/>
      <c r="XAL6" s="215"/>
      <c r="XAM6" s="215"/>
      <c r="XAN6" s="215"/>
      <c r="XAO6" s="215"/>
      <c r="XAP6" s="215"/>
      <c r="XAQ6" s="215"/>
      <c r="XAR6" s="215"/>
      <c r="XAS6" s="215"/>
      <c r="XAT6" s="215"/>
      <c r="XAU6" s="215"/>
      <c r="XAV6" s="215"/>
      <c r="XAW6" s="215"/>
      <c r="XAX6" s="215"/>
      <c r="XAY6" s="215"/>
      <c r="XAZ6" s="215"/>
      <c r="XBA6" s="215"/>
      <c r="XBB6" s="215"/>
      <c r="XBC6" s="215"/>
      <c r="XBD6" s="215"/>
      <c r="XBE6" s="215"/>
      <c r="XBF6" s="215"/>
      <c r="XBG6" s="215"/>
      <c r="XBH6" s="215"/>
      <c r="XBI6" s="215"/>
      <c r="XBJ6" s="215"/>
      <c r="XBK6" s="215"/>
      <c r="XBL6" s="215"/>
      <c r="XBM6" s="215"/>
      <c r="XBN6" s="215"/>
      <c r="XBO6" s="215"/>
      <c r="XBP6" s="215"/>
      <c r="XBQ6" s="215"/>
      <c r="XBR6" s="215"/>
      <c r="XBS6" s="215"/>
      <c r="XBT6" s="215"/>
      <c r="XBU6" s="215"/>
      <c r="XBV6" s="215"/>
      <c r="XBW6" s="215"/>
      <c r="XBX6" s="215"/>
      <c r="XBY6" s="215"/>
      <c r="XBZ6" s="215"/>
      <c r="XCA6" s="215"/>
      <c r="XCB6" s="215"/>
      <c r="XCC6" s="215"/>
      <c r="XCD6" s="215"/>
      <c r="XCE6" s="215"/>
      <c r="XCF6" s="215"/>
      <c r="XCG6" s="215"/>
      <c r="XCH6" s="215"/>
      <c r="XCI6" s="215"/>
      <c r="XCJ6" s="215"/>
      <c r="XCK6" s="215"/>
      <c r="XCL6" s="215"/>
      <c r="XCM6" s="215"/>
      <c r="XCN6" s="215"/>
      <c r="XCO6" s="215"/>
      <c r="XCP6" s="215"/>
      <c r="XCQ6" s="215"/>
      <c r="XCR6" s="215"/>
      <c r="XCS6" s="215"/>
      <c r="XCT6" s="215"/>
      <c r="XCU6" s="215"/>
      <c r="XCV6" s="215"/>
      <c r="XCW6" s="215"/>
      <c r="XCX6" s="215"/>
      <c r="XCY6" s="215"/>
      <c r="XCZ6" s="215"/>
      <c r="XDA6" s="215"/>
      <c r="XDB6" s="215"/>
      <c r="XDC6" s="215"/>
      <c r="XDD6" s="215"/>
      <c r="XDE6" s="215"/>
      <c r="XDF6" s="215"/>
      <c r="XDG6" s="215"/>
      <c r="XDH6" s="215"/>
      <c r="XDI6" s="215"/>
      <c r="XDJ6" s="215"/>
      <c r="XDK6" s="215"/>
      <c r="XDL6" s="215"/>
      <c r="XDM6" s="215"/>
      <c r="XDN6" s="215"/>
      <c r="XDO6" s="215"/>
      <c r="XDP6" s="215"/>
      <c r="XDQ6" s="215"/>
      <c r="XDR6" s="215"/>
      <c r="XDS6" s="215"/>
      <c r="XDT6" s="215"/>
      <c r="XDU6" s="215"/>
      <c r="XDV6" s="215"/>
      <c r="XDW6" s="215"/>
      <c r="XDX6" s="215"/>
      <c r="XDY6" s="215"/>
      <c r="XDZ6" s="215"/>
      <c r="XEA6" s="215"/>
      <c r="XEB6" s="215"/>
      <c r="XEC6" s="215"/>
      <c r="XED6" s="215"/>
      <c r="XEE6" s="215"/>
      <c r="XEF6" s="215"/>
      <c r="XEG6" s="215"/>
      <c r="XEH6" s="215"/>
      <c r="XEI6" s="215"/>
      <c r="XEJ6" s="215"/>
      <c r="XEK6" s="215"/>
      <c r="XEL6" s="215"/>
      <c r="XEM6" s="215"/>
      <c r="XEN6" s="215"/>
      <c r="XEO6" s="215"/>
      <c r="XEP6" s="215"/>
      <c r="XEQ6" s="215"/>
      <c r="XER6" s="215"/>
      <c r="XES6" s="215"/>
      <c r="XET6" s="215"/>
      <c r="XEU6" s="215"/>
      <c r="XEV6" s="215"/>
      <c r="XEW6" s="215"/>
      <c r="XEX6" s="215"/>
      <c r="XEY6" s="215"/>
      <c r="XEZ6" s="215"/>
      <c r="XFA6" s="215"/>
      <c r="XFB6" s="215"/>
      <c r="XFC6" s="215"/>
      <c r="XFD6" s="215"/>
    </row>
    <row r="7" s="212" customFormat="1" ht="16" customHeight="1" spans="1:39 14370:16384">
      <c r="A7" s="232" t="s">
        <v>133</v>
      </c>
      <c r="B7" s="233">
        <f t="shared" si="0"/>
        <v>8783</v>
      </c>
      <c r="C7" s="233">
        <v>4531</v>
      </c>
      <c r="D7" s="209">
        <v>4344</v>
      </c>
      <c r="E7" s="234"/>
      <c r="F7" s="233"/>
      <c r="G7" s="209">
        <v>187</v>
      </c>
      <c r="H7" s="233">
        <f t="shared" ref="H7:H24" si="5">SUM(I7:R7)</f>
        <v>3061</v>
      </c>
      <c r="I7" s="233">
        <v>1684</v>
      </c>
      <c r="J7" s="233">
        <v>1</v>
      </c>
      <c r="K7" s="233">
        <v>1</v>
      </c>
      <c r="L7" s="233"/>
      <c r="M7" s="233"/>
      <c r="N7" s="233">
        <v>2</v>
      </c>
      <c r="O7" s="233"/>
      <c r="P7" s="233">
        <v>39</v>
      </c>
      <c r="Q7" s="233">
        <v>15</v>
      </c>
      <c r="R7" s="233">
        <v>1319</v>
      </c>
      <c r="S7" s="233">
        <v>4</v>
      </c>
      <c r="T7" s="233"/>
      <c r="U7" s="233"/>
      <c r="V7" s="233">
        <v>4</v>
      </c>
      <c r="W7" s="233"/>
      <c r="X7" s="233"/>
      <c r="Y7" s="233">
        <v>22</v>
      </c>
      <c r="Z7" s="233">
        <v>21</v>
      </c>
      <c r="AA7" s="233">
        <v>1</v>
      </c>
      <c r="AB7" s="233"/>
      <c r="AC7" s="233"/>
      <c r="AD7" s="233">
        <f t="shared" si="4"/>
        <v>1165</v>
      </c>
      <c r="AE7" s="233"/>
      <c r="AF7" s="233"/>
      <c r="AG7" s="233"/>
      <c r="AH7" s="233">
        <v>1165</v>
      </c>
      <c r="AI7" s="233"/>
      <c r="AJ7" s="233"/>
      <c r="AK7" s="233"/>
      <c r="AL7" s="212"/>
      <c r="AM7" s="212"/>
      <c r="UFR7" s="215"/>
      <c r="UFS7" s="215"/>
      <c r="UFT7" s="215"/>
      <c r="UFU7" s="215"/>
      <c r="UFV7" s="215"/>
      <c r="UFW7" s="215"/>
      <c r="UFX7" s="215"/>
      <c r="UFY7" s="215"/>
      <c r="UFZ7" s="215"/>
      <c r="UGA7" s="215"/>
      <c r="UGB7" s="215"/>
      <c r="UGC7" s="215"/>
      <c r="UGD7" s="215"/>
      <c r="UGE7" s="215"/>
      <c r="UGF7" s="215"/>
      <c r="UGG7" s="215"/>
      <c r="UGH7" s="215"/>
      <c r="UGI7" s="215"/>
      <c r="UGJ7" s="215"/>
      <c r="UGK7" s="215"/>
      <c r="UGL7" s="215"/>
      <c r="UGM7" s="215"/>
      <c r="UGN7" s="215"/>
      <c r="UGO7" s="215"/>
      <c r="UGP7" s="215"/>
      <c r="UGQ7" s="215"/>
      <c r="UGR7" s="215"/>
      <c r="UGS7" s="215"/>
      <c r="UGT7" s="215"/>
      <c r="UGU7" s="215"/>
      <c r="UGV7" s="215"/>
      <c r="UGW7" s="215"/>
      <c r="UGX7" s="215"/>
      <c r="UGY7" s="215"/>
      <c r="UGZ7" s="215"/>
      <c r="UHA7" s="215"/>
      <c r="UHB7" s="215"/>
      <c r="UHC7" s="215"/>
      <c r="UHD7" s="215"/>
      <c r="UHE7" s="215"/>
      <c r="UHF7" s="215"/>
      <c r="UHG7" s="215"/>
      <c r="UHH7" s="215"/>
      <c r="UHI7" s="215"/>
      <c r="UHJ7" s="215"/>
      <c r="UHK7" s="215"/>
      <c r="UHL7" s="215"/>
      <c r="UHM7" s="215"/>
      <c r="UHN7" s="215"/>
      <c r="UHO7" s="215"/>
      <c r="UHP7" s="215"/>
      <c r="UHQ7" s="215"/>
      <c r="UHR7" s="215"/>
      <c r="UHS7" s="215"/>
      <c r="UHT7" s="215"/>
      <c r="UHU7" s="215"/>
      <c r="UHV7" s="215"/>
      <c r="UHW7" s="215"/>
      <c r="UHX7" s="215"/>
      <c r="UHY7" s="215"/>
      <c r="UHZ7" s="215"/>
      <c r="UIA7" s="215"/>
      <c r="UIB7" s="215"/>
      <c r="UIC7" s="215"/>
      <c r="UID7" s="215"/>
      <c r="UIE7" s="215"/>
      <c r="UIF7" s="215"/>
      <c r="UIG7" s="215"/>
      <c r="UIH7" s="215"/>
      <c r="UII7" s="215"/>
      <c r="UIJ7" s="215"/>
      <c r="UIK7" s="215"/>
      <c r="UIL7" s="215"/>
      <c r="UIM7" s="215"/>
      <c r="UIN7" s="215"/>
      <c r="UIO7" s="215"/>
      <c r="UIP7" s="215"/>
      <c r="UIQ7" s="215"/>
      <c r="UIR7" s="215"/>
      <c r="UIS7" s="215"/>
      <c r="UIT7" s="215"/>
      <c r="UIU7" s="215"/>
      <c r="UIV7" s="215"/>
      <c r="UIW7" s="215"/>
      <c r="UIX7" s="215"/>
      <c r="UIY7" s="215"/>
      <c r="UIZ7" s="215"/>
      <c r="UJA7" s="215"/>
      <c r="UJB7" s="215"/>
      <c r="UJC7" s="215"/>
      <c r="UJD7" s="215"/>
      <c r="UJE7" s="215"/>
      <c r="UJF7" s="215"/>
      <c r="UJG7" s="215"/>
      <c r="UJH7" s="215"/>
      <c r="UJI7" s="215"/>
      <c r="UJJ7" s="215"/>
      <c r="UJK7" s="215"/>
      <c r="UJL7" s="215"/>
      <c r="UJM7" s="215"/>
      <c r="UJN7" s="215"/>
      <c r="UJO7" s="215"/>
      <c r="UJP7" s="215"/>
      <c r="UJQ7" s="215"/>
      <c r="UJR7" s="215"/>
      <c r="UJS7" s="215"/>
      <c r="UJT7" s="215"/>
      <c r="UJU7" s="215"/>
      <c r="UJV7" s="215"/>
      <c r="UJW7" s="215"/>
      <c r="UJX7" s="215"/>
      <c r="UJY7" s="215"/>
      <c r="UJZ7" s="215"/>
      <c r="UKA7" s="215"/>
      <c r="UKB7" s="215"/>
      <c r="UKC7" s="215"/>
      <c r="UKD7" s="215"/>
      <c r="UKE7" s="215"/>
      <c r="UKF7" s="215"/>
      <c r="UKG7" s="215"/>
      <c r="UKH7" s="215"/>
      <c r="UKI7" s="215"/>
      <c r="UKJ7" s="215"/>
      <c r="UKK7" s="215"/>
      <c r="UKL7" s="215"/>
      <c r="UKM7" s="215"/>
      <c r="UKN7" s="215"/>
      <c r="UKO7" s="215"/>
      <c r="UKP7" s="215"/>
      <c r="UKQ7" s="215"/>
      <c r="UKR7" s="215"/>
      <c r="UKS7" s="215"/>
      <c r="UKT7" s="215"/>
      <c r="UKU7" s="215"/>
      <c r="UKV7" s="215"/>
      <c r="UKW7" s="215"/>
      <c r="UKX7" s="215"/>
      <c r="UKY7" s="215"/>
      <c r="UKZ7" s="215"/>
      <c r="ULA7" s="215"/>
      <c r="ULB7" s="215"/>
      <c r="ULC7" s="215"/>
      <c r="ULD7" s="215"/>
      <c r="ULE7" s="215"/>
      <c r="ULF7" s="215"/>
      <c r="ULG7" s="215"/>
      <c r="ULH7" s="215"/>
      <c r="ULI7" s="215"/>
      <c r="ULJ7" s="215"/>
      <c r="ULK7" s="215"/>
      <c r="ULL7" s="215"/>
      <c r="ULM7" s="215"/>
      <c r="ULN7" s="215"/>
      <c r="ULO7" s="215"/>
      <c r="ULP7" s="215"/>
      <c r="ULQ7" s="215"/>
      <c r="ULR7" s="215"/>
      <c r="ULS7" s="215"/>
      <c r="ULT7" s="215"/>
      <c r="ULU7" s="215"/>
      <c r="ULV7" s="215"/>
      <c r="ULW7" s="215"/>
      <c r="ULX7" s="215"/>
      <c r="ULY7" s="215"/>
      <c r="ULZ7" s="215"/>
      <c r="UMA7" s="215"/>
      <c r="UMB7" s="215"/>
      <c r="UMC7" s="215"/>
      <c r="UMD7" s="215"/>
      <c r="UME7" s="215"/>
      <c r="UMF7" s="215"/>
      <c r="UMG7" s="215"/>
      <c r="UMH7" s="215"/>
      <c r="UMI7" s="215"/>
      <c r="UMJ7" s="215"/>
      <c r="UMK7" s="215"/>
      <c r="UML7" s="215"/>
      <c r="UMM7" s="215"/>
      <c r="UMN7" s="215"/>
      <c r="UMO7" s="215"/>
      <c r="UMP7" s="215"/>
      <c r="UMQ7" s="215"/>
      <c r="UMR7" s="215"/>
      <c r="UMS7" s="215"/>
      <c r="UMT7" s="215"/>
      <c r="UMU7" s="215"/>
      <c r="UMV7" s="215"/>
      <c r="UMW7" s="215"/>
      <c r="UMX7" s="215"/>
      <c r="UMY7" s="215"/>
      <c r="UMZ7" s="215"/>
      <c r="UNA7" s="215"/>
      <c r="UNB7" s="215"/>
      <c r="UNC7" s="215"/>
      <c r="UND7" s="215"/>
      <c r="UNE7" s="215"/>
      <c r="UNF7" s="215"/>
      <c r="UNG7" s="215"/>
      <c r="UNH7" s="215"/>
      <c r="UNI7" s="215"/>
      <c r="UNJ7" s="215"/>
      <c r="UNK7" s="215"/>
      <c r="UNL7" s="215"/>
      <c r="UNM7" s="215"/>
      <c r="UNN7" s="215"/>
      <c r="UNO7" s="215"/>
      <c r="UNP7" s="215"/>
      <c r="UNQ7" s="215"/>
      <c r="UNR7" s="215"/>
      <c r="UNS7" s="215"/>
      <c r="UNT7" s="215"/>
      <c r="UNU7" s="215"/>
      <c r="UNV7" s="215"/>
      <c r="UNW7" s="215"/>
      <c r="UNX7" s="215"/>
      <c r="UNY7" s="215"/>
      <c r="UNZ7" s="215"/>
      <c r="UOA7" s="215"/>
      <c r="UOB7" s="215"/>
      <c r="UOC7" s="215"/>
      <c r="UOD7" s="215"/>
      <c r="UOE7" s="215"/>
      <c r="UOF7" s="215"/>
      <c r="UOG7" s="215"/>
      <c r="UOH7" s="215"/>
      <c r="UOI7" s="215"/>
      <c r="UOJ7" s="215"/>
      <c r="UOK7" s="215"/>
      <c r="UOL7" s="215"/>
      <c r="UOM7" s="215"/>
      <c r="UON7" s="215"/>
      <c r="UOO7" s="215"/>
      <c r="UOP7" s="215"/>
      <c r="UOQ7" s="215"/>
      <c r="UOR7" s="215"/>
      <c r="UOS7" s="215"/>
      <c r="UOT7" s="215"/>
      <c r="UOU7" s="215"/>
      <c r="UOV7" s="215"/>
      <c r="UOW7" s="215"/>
      <c r="UOX7" s="215"/>
      <c r="UOY7" s="215"/>
      <c r="UOZ7" s="215"/>
      <c r="UPA7" s="215"/>
      <c r="UPB7" s="215"/>
      <c r="UPC7" s="215"/>
      <c r="UPD7" s="215"/>
      <c r="UPE7" s="215"/>
      <c r="UPF7" s="215"/>
      <c r="UPG7" s="215"/>
      <c r="UPH7" s="215"/>
      <c r="UPI7" s="215"/>
      <c r="UPJ7" s="215"/>
      <c r="UPK7" s="215"/>
      <c r="UPL7" s="215"/>
      <c r="UPM7" s="215"/>
      <c r="UPN7" s="215"/>
      <c r="UPO7" s="215"/>
      <c r="UPP7" s="215"/>
      <c r="UPQ7" s="215"/>
      <c r="UPR7" s="215"/>
      <c r="UPS7" s="215"/>
      <c r="UPT7" s="215"/>
      <c r="UPU7" s="215"/>
      <c r="UPV7" s="215"/>
      <c r="UPW7" s="215"/>
      <c r="UPX7" s="215"/>
      <c r="UPY7" s="215"/>
      <c r="UPZ7" s="215"/>
      <c r="UQA7" s="215"/>
      <c r="UQB7" s="215"/>
      <c r="UQC7" s="215"/>
      <c r="UQD7" s="215"/>
      <c r="UQE7" s="215"/>
      <c r="UQF7" s="215"/>
      <c r="UQG7" s="215"/>
      <c r="UQH7" s="215"/>
      <c r="UQI7" s="215"/>
      <c r="UQJ7" s="215"/>
      <c r="UQK7" s="215"/>
      <c r="UQL7" s="215"/>
      <c r="UQM7" s="215"/>
      <c r="UQN7" s="215"/>
      <c r="UQO7" s="215"/>
      <c r="UQP7" s="215"/>
      <c r="UQQ7" s="215"/>
      <c r="UQR7" s="215"/>
      <c r="UQS7" s="215"/>
      <c r="UQT7" s="215"/>
      <c r="UQU7" s="215"/>
      <c r="UQV7" s="215"/>
      <c r="UQW7" s="215"/>
      <c r="UQX7" s="215"/>
      <c r="UQY7" s="215"/>
      <c r="UQZ7" s="215"/>
      <c r="URA7" s="215"/>
      <c r="URB7" s="215"/>
      <c r="URC7" s="215"/>
      <c r="URD7" s="215"/>
      <c r="URE7" s="215"/>
      <c r="URF7" s="215"/>
      <c r="URG7" s="215"/>
      <c r="URH7" s="215"/>
      <c r="URI7" s="215"/>
      <c r="URJ7" s="215"/>
      <c r="URK7" s="215"/>
      <c r="URL7" s="215"/>
      <c r="URM7" s="215"/>
      <c r="URN7" s="215"/>
      <c r="URO7" s="215"/>
      <c r="URP7" s="215"/>
      <c r="URQ7" s="215"/>
      <c r="URR7" s="215"/>
      <c r="URS7" s="215"/>
      <c r="URT7" s="215"/>
      <c r="URU7" s="215"/>
      <c r="URV7" s="215"/>
      <c r="URW7" s="215"/>
      <c r="URX7" s="215"/>
      <c r="URY7" s="215"/>
      <c r="URZ7" s="215"/>
      <c r="USA7" s="215"/>
      <c r="USB7" s="215"/>
      <c r="USC7" s="215"/>
      <c r="USD7" s="215"/>
      <c r="USE7" s="215"/>
      <c r="USF7" s="215"/>
      <c r="USG7" s="215"/>
      <c r="USH7" s="215"/>
      <c r="USI7" s="215"/>
      <c r="USJ7" s="215"/>
      <c r="USK7" s="215"/>
      <c r="USL7" s="215"/>
      <c r="USM7" s="215"/>
      <c r="USN7" s="215"/>
      <c r="USO7" s="215"/>
      <c r="USP7" s="215"/>
      <c r="USQ7" s="215"/>
      <c r="USR7" s="215"/>
      <c r="USS7" s="215"/>
      <c r="UST7" s="215"/>
      <c r="USU7" s="215"/>
      <c r="USV7" s="215"/>
      <c r="USW7" s="215"/>
      <c r="USX7" s="215"/>
      <c r="USY7" s="215"/>
      <c r="USZ7" s="215"/>
      <c r="UTA7" s="215"/>
      <c r="UTB7" s="215"/>
      <c r="UTC7" s="215"/>
      <c r="UTD7" s="215"/>
      <c r="UTE7" s="215"/>
      <c r="UTF7" s="215"/>
      <c r="UTG7" s="215"/>
      <c r="UTH7" s="215"/>
      <c r="UTI7" s="215"/>
      <c r="UTJ7" s="215"/>
      <c r="UTK7" s="215"/>
      <c r="UTL7" s="215"/>
      <c r="UTM7" s="215"/>
      <c r="UTN7" s="215"/>
      <c r="UTO7" s="215"/>
      <c r="UTP7" s="215"/>
      <c r="UTQ7" s="215"/>
      <c r="UTR7" s="215"/>
      <c r="UTS7" s="215"/>
      <c r="UTT7" s="215"/>
      <c r="UTU7" s="215"/>
      <c r="UTV7" s="215"/>
      <c r="UTW7" s="215"/>
      <c r="UTX7" s="215"/>
      <c r="UTY7" s="215"/>
      <c r="UTZ7" s="215"/>
      <c r="UUA7" s="215"/>
      <c r="UUB7" s="215"/>
      <c r="UUC7" s="215"/>
      <c r="UUD7" s="215"/>
      <c r="UUE7" s="215"/>
      <c r="UUF7" s="215"/>
      <c r="UUG7" s="215"/>
      <c r="UUH7" s="215"/>
      <c r="UUI7" s="215"/>
      <c r="UUJ7" s="215"/>
      <c r="UUK7" s="215"/>
      <c r="UUL7" s="215"/>
      <c r="UUM7" s="215"/>
      <c r="UUN7" s="215"/>
      <c r="UUO7" s="215"/>
      <c r="UUP7" s="215"/>
      <c r="UUQ7" s="215"/>
      <c r="UUR7" s="215"/>
      <c r="UUS7" s="215"/>
      <c r="UUT7" s="215"/>
      <c r="UUU7" s="215"/>
      <c r="UUV7" s="215"/>
      <c r="UUW7" s="215"/>
      <c r="UUX7" s="215"/>
      <c r="UUY7" s="215"/>
      <c r="UUZ7" s="215"/>
      <c r="UVA7" s="215"/>
      <c r="UVB7" s="215"/>
      <c r="UVC7" s="215"/>
      <c r="UVD7" s="215"/>
      <c r="UVE7" s="215"/>
      <c r="UVF7" s="215"/>
      <c r="UVG7" s="215"/>
      <c r="UVH7" s="215"/>
      <c r="UVI7" s="215"/>
      <c r="UVJ7" s="215"/>
      <c r="UVK7" s="215"/>
      <c r="UVL7" s="215"/>
      <c r="UVM7" s="215"/>
      <c r="UVN7" s="215"/>
      <c r="UVO7" s="215"/>
      <c r="UVP7" s="215"/>
      <c r="UVQ7" s="215"/>
      <c r="UVR7" s="215"/>
      <c r="UVS7" s="215"/>
      <c r="UVT7" s="215"/>
      <c r="UVU7" s="215"/>
      <c r="UVV7" s="215"/>
      <c r="UVW7" s="215"/>
      <c r="UVX7" s="215"/>
      <c r="UVY7" s="215"/>
      <c r="UVZ7" s="215"/>
      <c r="UWA7" s="215"/>
      <c r="UWB7" s="215"/>
      <c r="UWC7" s="215"/>
      <c r="UWD7" s="215"/>
      <c r="UWE7" s="215"/>
      <c r="UWF7" s="215"/>
      <c r="UWG7" s="215"/>
      <c r="UWH7" s="215"/>
      <c r="UWI7" s="215"/>
      <c r="UWJ7" s="215"/>
      <c r="UWK7" s="215"/>
      <c r="UWL7" s="215"/>
      <c r="UWM7" s="215"/>
      <c r="UWN7" s="215"/>
      <c r="UWO7" s="215"/>
      <c r="UWP7" s="215"/>
      <c r="UWQ7" s="215"/>
      <c r="UWR7" s="215"/>
      <c r="UWS7" s="215"/>
      <c r="UWT7" s="215"/>
      <c r="UWU7" s="215"/>
      <c r="UWV7" s="215"/>
      <c r="UWW7" s="215"/>
      <c r="UWX7" s="215"/>
      <c r="UWY7" s="215"/>
      <c r="UWZ7" s="215"/>
      <c r="UXA7" s="215"/>
      <c r="UXB7" s="215"/>
      <c r="UXC7" s="215"/>
      <c r="UXD7" s="215"/>
      <c r="UXE7" s="215"/>
      <c r="UXF7" s="215"/>
      <c r="UXG7" s="215"/>
      <c r="UXH7" s="215"/>
      <c r="UXI7" s="215"/>
      <c r="UXJ7" s="215"/>
      <c r="UXK7" s="215"/>
      <c r="UXL7" s="215"/>
      <c r="UXM7" s="215"/>
      <c r="UXN7" s="215"/>
      <c r="UXO7" s="215"/>
      <c r="UXP7" s="215"/>
      <c r="UXQ7" s="215"/>
      <c r="UXR7" s="215"/>
      <c r="UXS7" s="215"/>
      <c r="UXT7" s="215"/>
      <c r="UXU7" s="215"/>
      <c r="UXV7" s="215"/>
      <c r="UXW7" s="215"/>
      <c r="UXX7" s="215"/>
      <c r="UXY7" s="215"/>
      <c r="UXZ7" s="215"/>
      <c r="UYA7" s="215"/>
      <c r="UYB7" s="215"/>
      <c r="UYC7" s="215"/>
      <c r="UYD7" s="215"/>
      <c r="UYE7" s="215"/>
      <c r="UYF7" s="215"/>
      <c r="UYG7" s="215"/>
      <c r="UYH7" s="215"/>
      <c r="UYI7" s="215"/>
      <c r="UYJ7" s="215"/>
      <c r="UYK7" s="215"/>
      <c r="UYL7" s="215"/>
      <c r="UYM7" s="215"/>
      <c r="UYN7" s="215"/>
      <c r="UYO7" s="215"/>
      <c r="UYP7" s="215"/>
      <c r="UYQ7" s="215"/>
      <c r="UYR7" s="215"/>
      <c r="UYS7" s="215"/>
      <c r="UYT7" s="215"/>
      <c r="UYU7" s="215"/>
      <c r="UYV7" s="215"/>
      <c r="UYW7" s="215"/>
      <c r="UYX7" s="215"/>
      <c r="UYY7" s="215"/>
      <c r="UYZ7" s="215"/>
      <c r="UZA7" s="215"/>
      <c r="UZB7" s="215"/>
      <c r="UZC7" s="215"/>
      <c r="UZD7" s="215"/>
      <c r="UZE7" s="215"/>
      <c r="UZF7" s="215"/>
      <c r="UZG7" s="215"/>
      <c r="UZH7" s="215"/>
      <c r="UZI7" s="215"/>
      <c r="UZJ7" s="215"/>
      <c r="UZK7" s="215"/>
      <c r="UZL7" s="215"/>
      <c r="UZM7" s="215"/>
      <c r="UZN7" s="215"/>
      <c r="UZO7" s="215"/>
      <c r="UZP7" s="215"/>
      <c r="UZQ7" s="215"/>
      <c r="UZR7" s="215"/>
      <c r="UZS7" s="215"/>
      <c r="UZT7" s="215"/>
      <c r="UZU7" s="215"/>
      <c r="UZV7" s="215"/>
      <c r="UZW7" s="215"/>
      <c r="UZX7" s="215"/>
      <c r="UZY7" s="215"/>
      <c r="UZZ7" s="215"/>
      <c r="VAA7" s="215"/>
      <c r="VAB7" s="215"/>
      <c r="VAC7" s="215"/>
      <c r="VAD7" s="215"/>
      <c r="VAE7" s="215"/>
      <c r="VAF7" s="215"/>
      <c r="VAG7" s="215"/>
      <c r="VAH7" s="215"/>
      <c r="VAI7" s="215"/>
      <c r="VAJ7" s="215"/>
      <c r="VAK7" s="215"/>
      <c r="VAL7" s="215"/>
      <c r="VAM7" s="215"/>
      <c r="VAN7" s="215"/>
      <c r="VAO7" s="215"/>
      <c r="VAP7" s="215"/>
      <c r="VAQ7" s="215"/>
      <c r="VAR7" s="215"/>
      <c r="VAS7" s="215"/>
      <c r="VAT7" s="215"/>
      <c r="VAU7" s="215"/>
      <c r="VAV7" s="215"/>
      <c r="VAW7" s="215"/>
      <c r="VAX7" s="215"/>
      <c r="VAY7" s="215"/>
      <c r="VAZ7" s="215"/>
      <c r="VBA7" s="215"/>
      <c r="VBB7" s="215"/>
      <c r="VBC7" s="215"/>
      <c r="VBD7" s="215"/>
      <c r="VBE7" s="215"/>
      <c r="VBF7" s="215"/>
      <c r="VBG7" s="215"/>
      <c r="VBH7" s="215"/>
      <c r="VBI7" s="215"/>
      <c r="VBJ7" s="215"/>
      <c r="VBK7" s="215"/>
      <c r="VBL7" s="215"/>
      <c r="VBM7" s="215"/>
      <c r="VBN7" s="215"/>
      <c r="VBO7" s="215"/>
      <c r="VBP7" s="215"/>
      <c r="VBQ7" s="215"/>
      <c r="VBR7" s="215"/>
      <c r="VBS7" s="215"/>
      <c r="VBT7" s="215"/>
      <c r="VBU7" s="215"/>
      <c r="VBV7" s="215"/>
      <c r="VBW7" s="215"/>
      <c r="VBX7" s="215"/>
      <c r="VBY7" s="215"/>
      <c r="VBZ7" s="215"/>
      <c r="VCA7" s="215"/>
      <c r="VCB7" s="215"/>
      <c r="VCC7" s="215"/>
      <c r="VCD7" s="215"/>
      <c r="VCE7" s="215"/>
      <c r="VCF7" s="215"/>
      <c r="VCG7" s="215"/>
      <c r="VCH7" s="215"/>
      <c r="VCI7" s="215"/>
      <c r="VCJ7" s="215"/>
      <c r="VCK7" s="215"/>
      <c r="VCL7" s="215"/>
      <c r="VCM7" s="215"/>
      <c r="VCN7" s="215"/>
      <c r="VCO7" s="215"/>
      <c r="VCP7" s="215"/>
      <c r="VCQ7" s="215"/>
      <c r="VCR7" s="215"/>
      <c r="VCS7" s="215"/>
      <c r="VCT7" s="215"/>
      <c r="VCU7" s="215"/>
      <c r="VCV7" s="215"/>
      <c r="VCW7" s="215"/>
      <c r="VCX7" s="215"/>
      <c r="VCY7" s="215"/>
      <c r="VCZ7" s="215"/>
      <c r="VDA7" s="215"/>
      <c r="VDB7" s="215"/>
      <c r="VDC7" s="215"/>
      <c r="VDD7" s="215"/>
      <c r="VDE7" s="215"/>
      <c r="VDF7" s="215"/>
      <c r="VDG7" s="215"/>
      <c r="VDH7" s="215"/>
      <c r="VDI7" s="215"/>
      <c r="VDJ7" s="215"/>
      <c r="VDK7" s="215"/>
      <c r="VDL7" s="215"/>
      <c r="VDM7" s="215"/>
      <c r="VDN7" s="215"/>
      <c r="VDO7" s="215"/>
      <c r="VDP7" s="215"/>
      <c r="VDQ7" s="215"/>
      <c r="VDR7" s="215"/>
      <c r="VDS7" s="215"/>
      <c r="VDT7" s="215"/>
      <c r="VDU7" s="215"/>
      <c r="VDV7" s="215"/>
      <c r="VDW7" s="215"/>
      <c r="VDX7" s="215"/>
      <c r="VDY7" s="215"/>
      <c r="VDZ7" s="215"/>
      <c r="VEA7" s="215"/>
      <c r="VEB7" s="215"/>
      <c r="VEC7" s="215"/>
      <c r="VED7" s="215"/>
      <c r="VEE7" s="215"/>
      <c r="VEF7" s="215"/>
      <c r="VEG7" s="215"/>
      <c r="VEH7" s="215"/>
      <c r="VEI7" s="215"/>
      <c r="VEJ7" s="215"/>
      <c r="VEK7" s="215"/>
      <c r="VEL7" s="215"/>
      <c r="VEM7" s="215"/>
      <c r="VEN7" s="215"/>
      <c r="VEO7" s="215"/>
      <c r="VEP7" s="215"/>
      <c r="VEQ7" s="215"/>
      <c r="VER7" s="215"/>
      <c r="VES7" s="215"/>
      <c r="VET7" s="215"/>
      <c r="VEU7" s="215"/>
      <c r="VEV7" s="215"/>
      <c r="VEW7" s="215"/>
      <c r="VEX7" s="215"/>
      <c r="VEY7" s="215"/>
      <c r="VEZ7" s="215"/>
      <c r="VFA7" s="215"/>
      <c r="VFB7" s="215"/>
      <c r="VFC7" s="215"/>
      <c r="VFD7" s="215"/>
      <c r="VFE7" s="215"/>
      <c r="VFF7" s="215"/>
      <c r="VFG7" s="215"/>
      <c r="VFH7" s="215"/>
      <c r="VFI7" s="215"/>
      <c r="VFJ7" s="215"/>
      <c r="VFK7" s="215"/>
      <c r="VFL7" s="215"/>
      <c r="VFM7" s="215"/>
      <c r="VFN7" s="215"/>
      <c r="VFO7" s="215"/>
      <c r="VFP7" s="215"/>
      <c r="VFQ7" s="215"/>
      <c r="VFR7" s="215"/>
      <c r="VFS7" s="215"/>
      <c r="VFT7" s="215"/>
      <c r="VFU7" s="215"/>
      <c r="VFV7" s="215"/>
      <c r="VFW7" s="215"/>
      <c r="VFX7" s="215"/>
      <c r="VFY7" s="215"/>
      <c r="VFZ7" s="215"/>
      <c r="VGA7" s="215"/>
      <c r="VGB7" s="215"/>
      <c r="VGC7" s="215"/>
      <c r="VGD7" s="215"/>
      <c r="VGE7" s="215"/>
      <c r="VGF7" s="215"/>
      <c r="VGG7" s="215"/>
      <c r="VGH7" s="215"/>
      <c r="VGI7" s="215"/>
      <c r="VGJ7" s="215"/>
      <c r="VGK7" s="215"/>
      <c r="VGL7" s="215"/>
      <c r="VGM7" s="215"/>
      <c r="VGN7" s="215"/>
      <c r="VGO7" s="215"/>
      <c r="VGP7" s="215"/>
      <c r="VGQ7" s="215"/>
      <c r="VGR7" s="215"/>
      <c r="VGS7" s="215"/>
      <c r="VGT7" s="215"/>
      <c r="VGU7" s="215"/>
      <c r="VGV7" s="215"/>
      <c r="VGW7" s="215"/>
      <c r="VGX7" s="215"/>
      <c r="VGY7" s="215"/>
      <c r="VGZ7" s="215"/>
      <c r="VHA7" s="215"/>
      <c r="VHB7" s="215"/>
      <c r="VHC7" s="215"/>
      <c r="VHD7" s="215"/>
      <c r="VHE7" s="215"/>
      <c r="VHF7" s="215"/>
      <c r="VHG7" s="215"/>
      <c r="VHH7" s="215"/>
      <c r="VHI7" s="215"/>
      <c r="VHJ7" s="215"/>
      <c r="VHK7" s="215"/>
      <c r="VHL7" s="215"/>
      <c r="VHM7" s="215"/>
      <c r="VHN7" s="215"/>
      <c r="VHO7" s="215"/>
      <c r="VHP7" s="215"/>
      <c r="VHQ7" s="215"/>
      <c r="VHR7" s="215"/>
      <c r="VHS7" s="215"/>
      <c r="VHT7" s="215"/>
      <c r="VHU7" s="215"/>
      <c r="VHV7" s="215"/>
      <c r="VHW7" s="215"/>
      <c r="VHX7" s="215"/>
      <c r="VHY7" s="215"/>
      <c r="VHZ7" s="215"/>
      <c r="VIA7" s="215"/>
      <c r="VIB7" s="215"/>
      <c r="VIC7" s="215"/>
      <c r="VID7" s="215"/>
      <c r="VIE7" s="215"/>
      <c r="VIF7" s="215"/>
      <c r="VIG7" s="215"/>
      <c r="VIH7" s="215"/>
      <c r="VII7" s="215"/>
      <c r="VIJ7" s="215"/>
      <c r="VIK7" s="215"/>
      <c r="VIL7" s="215"/>
      <c r="VIM7" s="215"/>
      <c r="VIN7" s="215"/>
      <c r="VIO7" s="215"/>
      <c r="VIP7" s="215"/>
      <c r="VIQ7" s="215"/>
      <c r="VIR7" s="215"/>
      <c r="VIS7" s="215"/>
      <c r="VIT7" s="215"/>
      <c r="VIU7" s="215"/>
      <c r="VIV7" s="215"/>
      <c r="VIW7" s="215"/>
      <c r="VIX7" s="215"/>
      <c r="VIY7" s="215"/>
      <c r="VIZ7" s="215"/>
      <c r="VJA7" s="215"/>
      <c r="VJB7" s="215"/>
      <c r="VJC7" s="215"/>
      <c r="VJD7" s="215"/>
      <c r="VJE7" s="215"/>
      <c r="VJF7" s="215"/>
      <c r="VJG7" s="215"/>
      <c r="VJH7" s="215"/>
      <c r="VJI7" s="215"/>
      <c r="VJJ7" s="215"/>
      <c r="VJK7" s="215"/>
      <c r="VJL7" s="215"/>
      <c r="VJM7" s="215"/>
      <c r="VJN7" s="215"/>
      <c r="VJO7" s="215"/>
      <c r="VJP7" s="215"/>
      <c r="VJQ7" s="215"/>
      <c r="VJR7" s="215"/>
      <c r="VJS7" s="215"/>
      <c r="VJT7" s="215"/>
      <c r="VJU7" s="215"/>
      <c r="VJV7" s="215"/>
      <c r="VJW7" s="215"/>
      <c r="VJX7" s="215"/>
      <c r="VJY7" s="215"/>
      <c r="VJZ7" s="215"/>
      <c r="VKA7" s="215"/>
      <c r="VKB7" s="215"/>
      <c r="VKC7" s="215"/>
      <c r="VKD7" s="215"/>
      <c r="VKE7" s="215"/>
      <c r="VKF7" s="215"/>
      <c r="VKG7" s="215"/>
      <c r="VKH7" s="215"/>
      <c r="VKI7" s="215"/>
      <c r="VKJ7" s="215"/>
      <c r="VKK7" s="215"/>
      <c r="VKL7" s="215"/>
      <c r="VKM7" s="215"/>
      <c r="VKN7" s="215"/>
      <c r="VKO7" s="215"/>
      <c r="VKP7" s="215"/>
      <c r="VKQ7" s="215"/>
      <c r="VKR7" s="215"/>
      <c r="VKS7" s="215"/>
      <c r="VKT7" s="215"/>
      <c r="VKU7" s="215"/>
      <c r="VKV7" s="215"/>
      <c r="VKW7" s="215"/>
      <c r="VKX7" s="215"/>
      <c r="VKY7" s="215"/>
      <c r="VKZ7" s="215"/>
      <c r="VLA7" s="215"/>
      <c r="VLB7" s="215"/>
      <c r="VLC7" s="215"/>
      <c r="VLD7" s="215"/>
      <c r="VLE7" s="215"/>
      <c r="VLF7" s="215"/>
      <c r="VLG7" s="215"/>
      <c r="VLH7" s="215"/>
      <c r="VLI7" s="215"/>
      <c r="VLJ7" s="215"/>
      <c r="VLK7" s="215"/>
      <c r="VLL7" s="215"/>
      <c r="VLM7" s="215"/>
      <c r="VLN7" s="215"/>
      <c r="VLO7" s="215"/>
      <c r="VLP7" s="215"/>
      <c r="VLQ7" s="215"/>
      <c r="VLR7" s="215"/>
      <c r="VLS7" s="215"/>
      <c r="VLT7" s="215"/>
      <c r="VLU7" s="215"/>
      <c r="VLV7" s="215"/>
      <c r="VLW7" s="215"/>
      <c r="VLX7" s="215"/>
      <c r="VLY7" s="215"/>
      <c r="VLZ7" s="215"/>
      <c r="VMA7" s="215"/>
      <c r="VMB7" s="215"/>
      <c r="VMC7" s="215"/>
      <c r="VMD7" s="215"/>
      <c r="VME7" s="215"/>
      <c r="VMF7" s="215"/>
      <c r="VMG7" s="215"/>
      <c r="VMH7" s="215"/>
      <c r="VMI7" s="215"/>
      <c r="VMJ7" s="215"/>
      <c r="VMK7" s="215"/>
      <c r="VML7" s="215"/>
      <c r="VMM7" s="215"/>
      <c r="VMN7" s="215"/>
      <c r="VMO7" s="215"/>
      <c r="VMP7" s="215"/>
      <c r="VMQ7" s="215"/>
      <c r="VMR7" s="215"/>
      <c r="VMS7" s="215"/>
      <c r="VMT7" s="215"/>
      <c r="VMU7" s="215"/>
      <c r="VMV7" s="215"/>
      <c r="VMW7" s="215"/>
      <c r="VMX7" s="215"/>
      <c r="VMY7" s="215"/>
      <c r="VMZ7" s="215"/>
      <c r="VNA7" s="215"/>
      <c r="VNB7" s="215"/>
      <c r="VNC7" s="215"/>
      <c r="VND7" s="215"/>
      <c r="VNE7" s="215"/>
      <c r="VNF7" s="215"/>
      <c r="VNG7" s="215"/>
      <c r="VNH7" s="215"/>
      <c r="VNI7" s="215"/>
      <c r="VNJ7" s="215"/>
      <c r="VNK7" s="215"/>
      <c r="VNL7" s="215"/>
      <c r="VNM7" s="215"/>
      <c r="VNN7" s="215"/>
      <c r="VNO7" s="215"/>
      <c r="VNP7" s="215"/>
      <c r="VNQ7" s="215"/>
      <c r="VNR7" s="215"/>
      <c r="VNS7" s="215"/>
      <c r="VNT7" s="215"/>
      <c r="VNU7" s="215"/>
      <c r="VNV7" s="215"/>
      <c r="VNW7" s="215"/>
      <c r="VNX7" s="215"/>
      <c r="VNY7" s="215"/>
      <c r="VNZ7" s="215"/>
      <c r="VOA7" s="215"/>
      <c r="VOB7" s="215"/>
      <c r="VOC7" s="215"/>
      <c r="VOD7" s="215"/>
      <c r="VOE7" s="215"/>
      <c r="VOF7" s="215"/>
      <c r="VOG7" s="215"/>
      <c r="VOH7" s="215"/>
      <c r="VOI7" s="215"/>
      <c r="VOJ7" s="215"/>
      <c r="VOK7" s="215"/>
      <c r="VOL7" s="215"/>
      <c r="VOM7" s="215"/>
      <c r="VON7" s="215"/>
      <c r="VOO7" s="215"/>
      <c r="VOP7" s="215"/>
      <c r="VOQ7" s="215"/>
      <c r="VOR7" s="215"/>
      <c r="VOS7" s="215"/>
      <c r="VOT7" s="215"/>
      <c r="VOU7" s="215"/>
      <c r="VOV7" s="215"/>
      <c r="VOW7" s="215"/>
      <c r="VOX7" s="215"/>
      <c r="VOY7" s="215"/>
      <c r="VOZ7" s="215"/>
      <c r="VPA7" s="215"/>
      <c r="VPB7" s="215"/>
      <c r="VPC7" s="215"/>
      <c r="VPD7" s="215"/>
      <c r="VPE7" s="215"/>
      <c r="VPF7" s="215"/>
      <c r="VPG7" s="215"/>
      <c r="VPH7" s="215"/>
      <c r="VPI7" s="215"/>
      <c r="VPJ7" s="215"/>
      <c r="VPK7" s="215"/>
      <c r="VPL7" s="215"/>
      <c r="VPM7" s="215"/>
      <c r="VPN7" s="215"/>
      <c r="VPO7" s="215"/>
      <c r="VPP7" s="215"/>
      <c r="VPQ7" s="215"/>
      <c r="VPR7" s="215"/>
      <c r="VPS7" s="215"/>
      <c r="VPT7" s="215"/>
      <c r="VPU7" s="215"/>
      <c r="VPV7" s="215"/>
      <c r="VPW7" s="215"/>
      <c r="VPX7" s="215"/>
      <c r="VPY7" s="215"/>
      <c r="VPZ7" s="215"/>
      <c r="VQA7" s="215"/>
      <c r="VQB7" s="215"/>
      <c r="VQC7" s="215"/>
      <c r="VQD7" s="215"/>
      <c r="VQE7" s="215"/>
      <c r="VQF7" s="215"/>
      <c r="VQG7" s="215"/>
      <c r="VQH7" s="215"/>
      <c r="VQI7" s="215"/>
      <c r="VQJ7" s="215"/>
      <c r="VQK7" s="215"/>
      <c r="VQL7" s="215"/>
      <c r="VQM7" s="215"/>
      <c r="VQN7" s="215"/>
      <c r="VQO7" s="215"/>
      <c r="VQP7" s="215"/>
      <c r="VQQ7" s="215"/>
      <c r="VQR7" s="215"/>
      <c r="VQS7" s="215"/>
      <c r="VQT7" s="215"/>
      <c r="VQU7" s="215"/>
      <c r="VQV7" s="215"/>
      <c r="VQW7" s="215"/>
      <c r="VQX7" s="215"/>
      <c r="VQY7" s="215"/>
      <c r="VQZ7" s="215"/>
      <c r="VRA7" s="215"/>
      <c r="VRB7" s="215"/>
      <c r="VRC7" s="215"/>
      <c r="VRD7" s="215"/>
      <c r="VRE7" s="215"/>
      <c r="VRF7" s="215"/>
      <c r="VRG7" s="215"/>
      <c r="VRH7" s="215"/>
      <c r="VRI7" s="215"/>
      <c r="VRJ7" s="215"/>
      <c r="VRK7" s="215"/>
      <c r="VRL7" s="215"/>
      <c r="VRM7" s="215"/>
      <c r="VRN7" s="215"/>
      <c r="VRO7" s="215"/>
      <c r="VRP7" s="215"/>
      <c r="VRQ7" s="215"/>
      <c r="VRR7" s="215"/>
      <c r="VRS7" s="215"/>
      <c r="VRT7" s="215"/>
      <c r="VRU7" s="215"/>
      <c r="VRV7" s="215"/>
      <c r="VRW7" s="215"/>
      <c r="VRX7" s="215"/>
      <c r="VRY7" s="215"/>
      <c r="VRZ7" s="215"/>
      <c r="VSA7" s="215"/>
      <c r="VSB7" s="215"/>
      <c r="VSC7" s="215"/>
      <c r="VSD7" s="215"/>
      <c r="VSE7" s="215"/>
      <c r="VSF7" s="215"/>
      <c r="VSG7" s="215"/>
      <c r="VSH7" s="215"/>
      <c r="VSI7" s="215"/>
      <c r="VSJ7" s="215"/>
      <c r="VSK7" s="215"/>
      <c r="VSL7" s="215"/>
      <c r="VSM7" s="215"/>
      <c r="VSN7" s="215"/>
      <c r="VSO7" s="215"/>
      <c r="VSP7" s="215"/>
      <c r="VSQ7" s="215"/>
      <c r="VSR7" s="215"/>
      <c r="VSS7" s="215"/>
      <c r="VST7" s="215"/>
      <c r="VSU7" s="215"/>
      <c r="VSV7" s="215"/>
      <c r="VSW7" s="215"/>
      <c r="VSX7" s="215"/>
      <c r="VSY7" s="215"/>
      <c r="VSZ7" s="215"/>
      <c r="VTA7" s="215"/>
      <c r="VTB7" s="215"/>
      <c r="VTC7" s="215"/>
      <c r="VTD7" s="215"/>
      <c r="VTE7" s="215"/>
      <c r="VTF7" s="215"/>
      <c r="VTG7" s="215"/>
      <c r="VTH7" s="215"/>
      <c r="VTI7" s="215"/>
      <c r="VTJ7" s="215"/>
      <c r="VTK7" s="215"/>
      <c r="VTL7" s="215"/>
      <c r="VTM7" s="215"/>
      <c r="VTN7" s="215"/>
      <c r="VTO7" s="215"/>
      <c r="VTP7" s="215"/>
      <c r="VTQ7" s="215"/>
      <c r="VTR7" s="215"/>
      <c r="VTS7" s="215"/>
      <c r="VTT7" s="215"/>
      <c r="VTU7" s="215"/>
      <c r="VTV7" s="215"/>
      <c r="VTW7" s="215"/>
      <c r="VTX7" s="215"/>
      <c r="VTY7" s="215"/>
      <c r="VTZ7" s="215"/>
      <c r="VUA7" s="215"/>
      <c r="VUB7" s="215"/>
      <c r="VUC7" s="215"/>
      <c r="VUD7" s="215"/>
      <c r="VUE7" s="215"/>
      <c r="VUF7" s="215"/>
      <c r="VUG7" s="215"/>
      <c r="VUH7" s="215"/>
      <c r="VUI7" s="215"/>
      <c r="VUJ7" s="215"/>
      <c r="VUK7" s="215"/>
      <c r="VUL7" s="215"/>
      <c r="VUM7" s="215"/>
      <c r="VUN7" s="215"/>
      <c r="VUO7" s="215"/>
      <c r="VUP7" s="215"/>
      <c r="VUQ7" s="215"/>
      <c r="VUR7" s="215"/>
      <c r="VUS7" s="215"/>
      <c r="VUT7" s="215"/>
      <c r="VUU7" s="215"/>
      <c r="VUV7" s="215"/>
      <c r="VUW7" s="215"/>
      <c r="VUX7" s="215"/>
      <c r="VUY7" s="215"/>
      <c r="VUZ7" s="215"/>
      <c r="VVA7" s="215"/>
      <c r="VVB7" s="215"/>
      <c r="VVC7" s="215"/>
      <c r="VVD7" s="215"/>
      <c r="VVE7" s="215"/>
      <c r="VVF7" s="215"/>
      <c r="VVG7" s="215"/>
      <c r="VVH7" s="215"/>
      <c r="VVI7" s="215"/>
      <c r="VVJ7" s="215"/>
      <c r="VVK7" s="215"/>
      <c r="VVL7" s="215"/>
      <c r="VVM7" s="215"/>
      <c r="VVN7" s="215"/>
      <c r="VVO7" s="215"/>
      <c r="VVP7" s="215"/>
      <c r="VVQ7" s="215"/>
      <c r="VVR7" s="215"/>
      <c r="VVS7" s="215"/>
      <c r="VVT7" s="215"/>
      <c r="VVU7" s="215"/>
      <c r="VVV7" s="215"/>
      <c r="VVW7" s="215"/>
      <c r="VVX7" s="215"/>
      <c r="VVY7" s="215"/>
      <c r="VVZ7" s="215"/>
      <c r="VWA7" s="215"/>
      <c r="VWB7" s="215"/>
      <c r="VWC7" s="215"/>
      <c r="VWD7" s="215"/>
      <c r="VWE7" s="215"/>
      <c r="VWF7" s="215"/>
      <c r="VWG7" s="215"/>
      <c r="VWH7" s="215"/>
      <c r="VWI7" s="215"/>
      <c r="VWJ7" s="215"/>
      <c r="VWK7" s="215"/>
      <c r="VWL7" s="215"/>
      <c r="VWM7" s="215"/>
      <c r="VWN7" s="215"/>
      <c r="VWO7" s="215"/>
      <c r="VWP7" s="215"/>
      <c r="VWQ7" s="215"/>
      <c r="VWR7" s="215"/>
      <c r="VWS7" s="215"/>
      <c r="VWT7" s="215"/>
      <c r="VWU7" s="215"/>
      <c r="VWV7" s="215"/>
      <c r="VWW7" s="215"/>
      <c r="VWX7" s="215"/>
      <c r="VWY7" s="215"/>
      <c r="VWZ7" s="215"/>
      <c r="VXA7" s="215"/>
      <c r="VXB7" s="215"/>
      <c r="VXC7" s="215"/>
      <c r="VXD7" s="215"/>
      <c r="VXE7" s="215"/>
      <c r="VXF7" s="215"/>
      <c r="VXG7" s="215"/>
      <c r="VXH7" s="215"/>
      <c r="VXI7" s="215"/>
      <c r="VXJ7" s="215"/>
      <c r="VXK7" s="215"/>
      <c r="VXL7" s="215"/>
      <c r="VXM7" s="215"/>
      <c r="VXN7" s="215"/>
      <c r="VXO7" s="215"/>
      <c r="VXP7" s="215"/>
      <c r="VXQ7" s="215"/>
      <c r="VXR7" s="215"/>
      <c r="VXS7" s="215"/>
      <c r="VXT7" s="215"/>
      <c r="VXU7" s="215"/>
      <c r="VXV7" s="215"/>
      <c r="VXW7" s="215"/>
      <c r="VXX7" s="215"/>
      <c r="VXY7" s="215"/>
      <c r="VXZ7" s="215"/>
      <c r="VYA7" s="215"/>
      <c r="VYB7" s="215"/>
      <c r="VYC7" s="215"/>
      <c r="VYD7" s="215"/>
      <c r="VYE7" s="215"/>
      <c r="VYF7" s="215"/>
      <c r="VYG7" s="215"/>
      <c r="VYH7" s="215"/>
      <c r="VYI7" s="215"/>
      <c r="VYJ7" s="215"/>
      <c r="VYK7" s="215"/>
      <c r="VYL7" s="215"/>
      <c r="VYM7" s="215"/>
      <c r="VYN7" s="215"/>
      <c r="VYO7" s="215"/>
      <c r="VYP7" s="215"/>
      <c r="VYQ7" s="215"/>
      <c r="VYR7" s="215"/>
      <c r="VYS7" s="215"/>
      <c r="VYT7" s="215"/>
      <c r="VYU7" s="215"/>
      <c r="VYV7" s="215"/>
      <c r="VYW7" s="215"/>
      <c r="VYX7" s="215"/>
      <c r="VYY7" s="215"/>
      <c r="VYZ7" s="215"/>
      <c r="VZA7" s="215"/>
      <c r="VZB7" s="215"/>
      <c r="VZC7" s="215"/>
      <c r="VZD7" s="215"/>
      <c r="VZE7" s="215"/>
      <c r="VZF7" s="215"/>
      <c r="VZG7" s="215"/>
      <c r="VZH7" s="215"/>
      <c r="VZI7" s="215"/>
      <c r="VZJ7" s="215"/>
      <c r="VZK7" s="215"/>
      <c r="VZL7" s="215"/>
      <c r="VZM7" s="215"/>
      <c r="VZN7" s="215"/>
      <c r="VZO7" s="215"/>
      <c r="VZP7" s="215"/>
      <c r="VZQ7" s="215"/>
      <c r="VZR7" s="215"/>
      <c r="VZS7" s="215"/>
      <c r="VZT7" s="215"/>
      <c r="VZU7" s="215"/>
      <c r="VZV7" s="215"/>
      <c r="VZW7" s="215"/>
      <c r="VZX7" s="215"/>
      <c r="VZY7" s="215"/>
      <c r="VZZ7" s="215"/>
      <c r="WAA7" s="215"/>
      <c r="WAB7" s="215"/>
      <c r="WAC7" s="215"/>
      <c r="WAD7" s="215"/>
      <c r="WAE7" s="215"/>
      <c r="WAF7" s="215"/>
      <c r="WAG7" s="215"/>
      <c r="WAH7" s="215"/>
      <c r="WAI7" s="215"/>
      <c r="WAJ7" s="215"/>
      <c r="WAK7" s="215"/>
      <c r="WAL7" s="215"/>
      <c r="WAM7" s="215"/>
      <c r="WAN7" s="215"/>
      <c r="WAO7" s="215"/>
      <c r="WAP7" s="215"/>
      <c r="WAQ7" s="215"/>
      <c r="WAR7" s="215"/>
      <c r="WAS7" s="215"/>
      <c r="WAT7" s="215"/>
      <c r="WAU7" s="215"/>
      <c r="WAV7" s="215"/>
      <c r="WAW7" s="215"/>
      <c r="WAX7" s="215"/>
      <c r="WAY7" s="215"/>
      <c r="WAZ7" s="215"/>
      <c r="WBA7" s="215"/>
      <c r="WBB7" s="215"/>
      <c r="WBC7" s="215"/>
      <c r="WBD7" s="215"/>
      <c r="WBE7" s="215"/>
      <c r="WBF7" s="215"/>
      <c r="WBG7" s="215"/>
      <c r="WBH7" s="215"/>
      <c r="WBI7" s="215"/>
      <c r="WBJ7" s="215"/>
      <c r="WBK7" s="215"/>
      <c r="WBL7" s="215"/>
      <c r="WBM7" s="215"/>
      <c r="WBN7" s="215"/>
      <c r="WBO7" s="215"/>
      <c r="WBP7" s="215"/>
      <c r="WBQ7" s="215"/>
      <c r="WBR7" s="215"/>
      <c r="WBS7" s="215"/>
      <c r="WBT7" s="215"/>
      <c r="WBU7" s="215"/>
      <c r="WBV7" s="215"/>
      <c r="WBW7" s="215"/>
      <c r="WBX7" s="215"/>
      <c r="WBY7" s="215"/>
      <c r="WBZ7" s="215"/>
      <c r="WCA7" s="215"/>
      <c r="WCB7" s="215"/>
      <c r="WCC7" s="215"/>
      <c r="WCD7" s="215"/>
      <c r="WCE7" s="215"/>
      <c r="WCF7" s="215"/>
      <c r="WCG7" s="215"/>
      <c r="WCH7" s="215"/>
      <c r="WCI7" s="215"/>
      <c r="WCJ7" s="215"/>
      <c r="WCK7" s="215"/>
      <c r="WCL7" s="215"/>
      <c r="WCM7" s="215"/>
      <c r="WCN7" s="215"/>
      <c r="WCO7" s="215"/>
      <c r="WCP7" s="215"/>
      <c r="WCQ7" s="215"/>
      <c r="WCR7" s="215"/>
      <c r="WCS7" s="215"/>
      <c r="WCT7" s="215"/>
      <c r="WCU7" s="215"/>
      <c r="WCV7" s="215"/>
      <c r="WCW7" s="215"/>
      <c r="WCX7" s="215"/>
      <c r="WCY7" s="215"/>
      <c r="WCZ7" s="215"/>
      <c r="WDA7" s="215"/>
      <c r="WDB7" s="215"/>
      <c r="WDC7" s="215"/>
      <c r="WDD7" s="215"/>
      <c r="WDE7" s="215"/>
      <c r="WDF7" s="215"/>
      <c r="WDG7" s="215"/>
      <c r="WDH7" s="215"/>
      <c r="WDI7" s="215"/>
      <c r="WDJ7" s="215"/>
      <c r="WDK7" s="215"/>
      <c r="WDL7" s="215"/>
      <c r="WDM7" s="215"/>
      <c r="WDN7" s="215"/>
      <c r="WDO7" s="215"/>
      <c r="WDP7" s="215"/>
      <c r="WDQ7" s="215"/>
      <c r="WDR7" s="215"/>
      <c r="WDS7" s="215"/>
      <c r="WDT7" s="215"/>
      <c r="WDU7" s="215"/>
      <c r="WDV7" s="215"/>
      <c r="WDW7" s="215"/>
      <c r="WDX7" s="215"/>
      <c r="WDY7" s="215"/>
      <c r="WDZ7" s="215"/>
      <c r="WEA7" s="215"/>
      <c r="WEB7" s="215"/>
      <c r="WEC7" s="215"/>
      <c r="WED7" s="215"/>
      <c r="WEE7" s="215"/>
      <c r="WEF7" s="215"/>
      <c r="WEG7" s="215"/>
      <c r="WEH7" s="215"/>
      <c r="WEI7" s="215"/>
      <c r="WEJ7" s="215"/>
      <c r="WEK7" s="215"/>
      <c r="WEL7" s="215"/>
      <c r="WEM7" s="215"/>
      <c r="WEN7" s="215"/>
      <c r="WEO7" s="215"/>
      <c r="WEP7" s="215"/>
      <c r="WEQ7" s="215"/>
      <c r="WER7" s="215"/>
      <c r="WES7" s="215"/>
      <c r="WET7" s="215"/>
      <c r="WEU7" s="215"/>
      <c r="WEV7" s="215"/>
      <c r="WEW7" s="215"/>
      <c r="WEX7" s="215"/>
      <c r="WEY7" s="215"/>
      <c r="WEZ7" s="215"/>
      <c r="WFA7" s="215"/>
      <c r="WFB7" s="215"/>
      <c r="WFC7" s="215"/>
      <c r="WFD7" s="215"/>
      <c r="WFE7" s="215"/>
      <c r="WFF7" s="215"/>
      <c r="WFG7" s="215"/>
      <c r="WFH7" s="215"/>
      <c r="WFI7" s="215"/>
      <c r="WFJ7" s="215"/>
      <c r="WFK7" s="215"/>
      <c r="WFL7" s="215"/>
      <c r="WFM7" s="215"/>
      <c r="WFN7" s="215"/>
      <c r="WFO7" s="215"/>
      <c r="WFP7" s="215"/>
      <c r="WFQ7" s="215"/>
      <c r="WFR7" s="215"/>
      <c r="WFS7" s="215"/>
      <c r="WFT7" s="215"/>
      <c r="WFU7" s="215"/>
      <c r="WFV7" s="215"/>
      <c r="WFW7" s="215"/>
      <c r="WFX7" s="215"/>
      <c r="WFY7" s="215"/>
      <c r="WFZ7" s="215"/>
      <c r="WGA7" s="215"/>
      <c r="WGB7" s="215"/>
      <c r="WGC7" s="215"/>
      <c r="WGD7" s="215"/>
      <c r="WGE7" s="215"/>
      <c r="WGF7" s="215"/>
      <c r="WGG7" s="215"/>
      <c r="WGH7" s="215"/>
      <c r="WGI7" s="215"/>
      <c r="WGJ7" s="215"/>
      <c r="WGK7" s="215"/>
      <c r="WGL7" s="215"/>
      <c r="WGM7" s="215"/>
      <c r="WGN7" s="215"/>
      <c r="WGO7" s="215"/>
      <c r="WGP7" s="215"/>
      <c r="WGQ7" s="215"/>
      <c r="WGR7" s="215"/>
      <c r="WGS7" s="215"/>
      <c r="WGT7" s="215"/>
      <c r="WGU7" s="215"/>
      <c r="WGV7" s="215"/>
      <c r="WGW7" s="215"/>
      <c r="WGX7" s="215"/>
      <c r="WGY7" s="215"/>
      <c r="WGZ7" s="215"/>
      <c r="WHA7" s="215"/>
      <c r="WHB7" s="215"/>
      <c r="WHC7" s="215"/>
      <c r="WHD7" s="215"/>
      <c r="WHE7" s="215"/>
      <c r="WHF7" s="215"/>
      <c r="WHG7" s="215"/>
      <c r="WHH7" s="215"/>
      <c r="WHI7" s="215"/>
      <c r="WHJ7" s="215"/>
      <c r="WHK7" s="215"/>
      <c r="WHL7" s="215"/>
      <c r="WHM7" s="215"/>
      <c r="WHN7" s="215"/>
      <c r="WHO7" s="215"/>
      <c r="WHP7" s="215"/>
      <c r="WHQ7" s="215"/>
      <c r="WHR7" s="215"/>
      <c r="WHS7" s="215"/>
      <c r="WHT7" s="215"/>
      <c r="WHU7" s="215"/>
      <c r="WHV7" s="215"/>
      <c r="WHW7" s="215"/>
      <c r="WHX7" s="215"/>
      <c r="WHY7" s="215"/>
      <c r="WHZ7" s="215"/>
      <c r="WIA7" s="215"/>
      <c r="WIB7" s="215"/>
      <c r="WIC7" s="215"/>
      <c r="WID7" s="215"/>
      <c r="WIE7" s="215"/>
      <c r="WIF7" s="215"/>
      <c r="WIG7" s="215"/>
      <c r="WIH7" s="215"/>
      <c r="WII7" s="215"/>
      <c r="WIJ7" s="215"/>
      <c r="WIK7" s="215"/>
      <c r="WIL7" s="215"/>
      <c r="WIM7" s="215"/>
      <c r="WIN7" s="215"/>
      <c r="WIO7" s="215"/>
      <c r="WIP7" s="215"/>
      <c r="WIQ7" s="215"/>
      <c r="WIR7" s="215"/>
      <c r="WIS7" s="215"/>
      <c r="WIT7" s="215"/>
      <c r="WIU7" s="215"/>
      <c r="WIV7" s="215"/>
      <c r="WIW7" s="215"/>
      <c r="WIX7" s="215"/>
      <c r="WIY7" s="215"/>
      <c r="WIZ7" s="215"/>
      <c r="WJA7" s="215"/>
      <c r="WJB7" s="215"/>
      <c r="WJC7" s="215"/>
      <c r="WJD7" s="215"/>
      <c r="WJE7" s="215"/>
      <c r="WJF7" s="215"/>
      <c r="WJG7" s="215"/>
      <c r="WJH7" s="215"/>
      <c r="WJI7" s="215"/>
      <c r="WJJ7" s="215"/>
      <c r="WJK7" s="215"/>
      <c r="WJL7" s="215"/>
      <c r="WJM7" s="215"/>
      <c r="WJN7" s="215"/>
      <c r="WJO7" s="215"/>
      <c r="WJP7" s="215"/>
      <c r="WJQ7" s="215"/>
      <c r="WJR7" s="215"/>
      <c r="WJS7" s="215"/>
      <c r="WJT7" s="215"/>
      <c r="WJU7" s="215"/>
      <c r="WJV7" s="215"/>
      <c r="WJW7" s="215"/>
      <c r="WJX7" s="215"/>
      <c r="WJY7" s="215"/>
      <c r="WJZ7" s="215"/>
      <c r="WKA7" s="215"/>
      <c r="WKB7" s="215"/>
      <c r="WKC7" s="215"/>
      <c r="WKD7" s="215"/>
      <c r="WKE7" s="215"/>
      <c r="WKF7" s="215"/>
      <c r="WKG7" s="215"/>
      <c r="WKH7" s="215"/>
      <c r="WKI7" s="215"/>
      <c r="WKJ7" s="215"/>
      <c r="WKK7" s="215"/>
      <c r="WKL7" s="215"/>
      <c r="WKM7" s="215"/>
      <c r="WKN7" s="215"/>
      <c r="WKO7" s="215"/>
      <c r="WKP7" s="215"/>
      <c r="WKQ7" s="215"/>
      <c r="WKR7" s="215"/>
      <c r="WKS7" s="215"/>
      <c r="WKT7" s="215"/>
      <c r="WKU7" s="215"/>
      <c r="WKV7" s="215"/>
      <c r="WKW7" s="215"/>
      <c r="WKX7" s="215"/>
      <c r="WKY7" s="215"/>
      <c r="WKZ7" s="215"/>
      <c r="WLA7" s="215"/>
      <c r="WLB7" s="215"/>
      <c r="WLC7" s="215"/>
      <c r="WLD7" s="215"/>
      <c r="WLE7" s="215"/>
      <c r="WLF7" s="215"/>
      <c r="WLG7" s="215"/>
      <c r="WLH7" s="215"/>
      <c r="WLI7" s="215"/>
      <c r="WLJ7" s="215"/>
      <c r="WLK7" s="215"/>
      <c r="WLL7" s="215"/>
      <c r="WLM7" s="215"/>
      <c r="WLN7" s="215"/>
      <c r="WLO7" s="215"/>
      <c r="WLP7" s="215"/>
      <c r="WLQ7" s="215"/>
      <c r="WLR7" s="215"/>
      <c r="WLS7" s="215"/>
      <c r="WLT7" s="215"/>
      <c r="WLU7" s="215"/>
      <c r="WLV7" s="215"/>
      <c r="WLW7" s="215"/>
      <c r="WLX7" s="215"/>
      <c r="WLY7" s="215"/>
      <c r="WLZ7" s="215"/>
      <c r="WMA7" s="215"/>
      <c r="WMB7" s="215"/>
      <c r="WMC7" s="215"/>
      <c r="WMD7" s="215"/>
      <c r="WME7" s="215"/>
      <c r="WMF7" s="215"/>
      <c r="WMG7" s="215"/>
      <c r="WMH7" s="215"/>
      <c r="WMI7" s="215"/>
      <c r="WMJ7" s="215"/>
      <c r="WMK7" s="215"/>
      <c r="WML7" s="215"/>
      <c r="WMM7" s="215"/>
      <c r="WMN7" s="215"/>
      <c r="WMO7" s="215"/>
      <c r="WMP7" s="215"/>
      <c r="WMQ7" s="215"/>
      <c r="WMR7" s="215"/>
      <c r="WMS7" s="215"/>
      <c r="WMT7" s="215"/>
      <c r="WMU7" s="215"/>
      <c r="WMV7" s="215"/>
      <c r="WMW7" s="215"/>
      <c r="WMX7" s="215"/>
      <c r="WMY7" s="215"/>
      <c r="WMZ7" s="215"/>
      <c r="WNA7" s="215"/>
      <c r="WNB7" s="215"/>
      <c r="WNC7" s="215"/>
      <c r="WND7" s="215"/>
      <c r="WNE7" s="215"/>
      <c r="WNF7" s="215"/>
      <c r="WNG7" s="215"/>
      <c r="WNH7" s="215"/>
      <c r="WNI7" s="215"/>
      <c r="WNJ7" s="215"/>
      <c r="WNK7" s="215"/>
      <c r="WNL7" s="215"/>
      <c r="WNM7" s="215"/>
      <c r="WNN7" s="215"/>
      <c r="WNO7" s="215"/>
      <c r="WNP7" s="215"/>
      <c r="WNQ7" s="215"/>
      <c r="WNR7" s="215"/>
      <c r="WNS7" s="215"/>
      <c r="WNT7" s="215"/>
      <c r="WNU7" s="215"/>
      <c r="WNV7" s="215"/>
      <c r="WNW7" s="215"/>
      <c r="WNX7" s="215"/>
      <c r="WNY7" s="215"/>
      <c r="WNZ7" s="215"/>
      <c r="WOA7" s="215"/>
      <c r="WOB7" s="215"/>
      <c r="WOC7" s="215"/>
      <c r="WOD7" s="215"/>
      <c r="WOE7" s="215"/>
      <c r="WOF7" s="215"/>
      <c r="WOG7" s="215"/>
      <c r="WOH7" s="215"/>
      <c r="WOI7" s="215"/>
      <c r="WOJ7" s="215"/>
      <c r="WOK7" s="215"/>
      <c r="WOL7" s="215"/>
      <c r="WOM7" s="215"/>
      <c r="WON7" s="215"/>
      <c r="WOO7" s="215"/>
      <c r="WOP7" s="215"/>
      <c r="WOQ7" s="215"/>
      <c r="WOR7" s="215"/>
      <c r="WOS7" s="215"/>
      <c r="WOT7" s="215"/>
      <c r="WOU7" s="215"/>
      <c r="WOV7" s="215"/>
      <c r="WOW7" s="215"/>
      <c r="WOX7" s="215"/>
      <c r="WOY7" s="215"/>
      <c r="WOZ7" s="215"/>
      <c r="WPA7" s="215"/>
      <c r="WPB7" s="215"/>
      <c r="WPC7" s="215"/>
      <c r="WPD7" s="215"/>
      <c r="WPE7" s="215"/>
      <c r="WPF7" s="215"/>
      <c r="WPG7" s="215"/>
      <c r="WPH7" s="215"/>
      <c r="WPI7" s="215"/>
      <c r="WPJ7" s="215"/>
      <c r="WPK7" s="215"/>
      <c r="WPL7" s="215"/>
      <c r="WPM7" s="215"/>
      <c r="WPN7" s="215"/>
      <c r="WPO7" s="215"/>
      <c r="WPP7" s="215"/>
      <c r="WPQ7" s="215"/>
      <c r="WPR7" s="215"/>
      <c r="WPS7" s="215"/>
      <c r="WPT7" s="215"/>
      <c r="WPU7" s="215"/>
      <c r="WPV7" s="215"/>
      <c r="WPW7" s="215"/>
      <c r="WPX7" s="215"/>
      <c r="WPY7" s="215"/>
      <c r="WPZ7" s="215"/>
      <c r="WQA7" s="215"/>
      <c r="WQB7" s="215"/>
      <c r="WQC7" s="215"/>
      <c r="WQD7" s="215"/>
      <c r="WQE7" s="215"/>
      <c r="WQF7" s="215"/>
      <c r="WQG7" s="215"/>
      <c r="WQH7" s="215"/>
      <c r="WQI7" s="215"/>
      <c r="WQJ7" s="215"/>
      <c r="WQK7" s="215"/>
      <c r="WQL7" s="215"/>
      <c r="WQM7" s="215"/>
      <c r="WQN7" s="215"/>
      <c r="WQO7" s="215"/>
      <c r="WQP7" s="215"/>
      <c r="WQQ7" s="215"/>
      <c r="WQR7" s="215"/>
      <c r="WQS7" s="215"/>
      <c r="WQT7" s="215"/>
      <c r="WQU7" s="215"/>
      <c r="WQV7" s="215"/>
      <c r="WQW7" s="215"/>
      <c r="WQX7" s="215"/>
      <c r="WQY7" s="215"/>
      <c r="WQZ7" s="215"/>
      <c r="WRA7" s="215"/>
      <c r="WRB7" s="215"/>
      <c r="WRC7" s="215"/>
      <c r="WRD7" s="215"/>
      <c r="WRE7" s="215"/>
      <c r="WRF7" s="215"/>
      <c r="WRG7" s="215"/>
      <c r="WRH7" s="215"/>
      <c r="WRI7" s="215"/>
      <c r="WRJ7" s="215"/>
      <c r="WRK7" s="215"/>
      <c r="WRL7" s="215"/>
      <c r="WRM7" s="215"/>
      <c r="WRN7" s="215"/>
      <c r="WRO7" s="215"/>
      <c r="WRP7" s="215"/>
      <c r="WRQ7" s="215"/>
      <c r="WRR7" s="215"/>
      <c r="WRS7" s="215"/>
      <c r="WRT7" s="215"/>
      <c r="WRU7" s="215"/>
      <c r="WRV7" s="215"/>
      <c r="WRW7" s="215"/>
      <c r="WRX7" s="215"/>
      <c r="WRY7" s="215"/>
      <c r="WRZ7" s="215"/>
      <c r="WSA7" s="215"/>
      <c r="WSB7" s="215"/>
      <c r="WSC7" s="215"/>
      <c r="WSD7" s="215"/>
      <c r="WSE7" s="215"/>
      <c r="WSF7" s="215"/>
      <c r="WSG7" s="215"/>
      <c r="WSH7" s="215"/>
      <c r="WSI7" s="215"/>
      <c r="WSJ7" s="215"/>
      <c r="WSK7" s="215"/>
      <c r="WSL7" s="215"/>
      <c r="WSM7" s="215"/>
      <c r="WSN7" s="215"/>
      <c r="WSO7" s="215"/>
      <c r="WSP7" s="215"/>
      <c r="WSQ7" s="215"/>
      <c r="WSR7" s="215"/>
      <c r="WSS7" s="215"/>
      <c r="WST7" s="215"/>
      <c r="WSU7" s="215"/>
      <c r="WSV7" s="215"/>
      <c r="WSW7" s="215"/>
      <c r="WSX7" s="215"/>
      <c r="WSY7" s="215"/>
      <c r="WSZ7" s="215"/>
      <c r="WTA7" s="215"/>
      <c r="WTB7" s="215"/>
      <c r="WTC7" s="215"/>
      <c r="WTD7" s="215"/>
      <c r="WTE7" s="215"/>
      <c r="WTF7" s="215"/>
      <c r="WTG7" s="215"/>
      <c r="WTH7" s="215"/>
      <c r="WTI7" s="215"/>
      <c r="WTJ7" s="215"/>
      <c r="WTK7" s="215"/>
      <c r="WTL7" s="215"/>
      <c r="WTM7" s="215"/>
      <c r="WTN7" s="215"/>
      <c r="WTO7" s="215"/>
      <c r="WTP7" s="215"/>
      <c r="WTQ7" s="215"/>
      <c r="WTR7" s="215"/>
      <c r="WTS7" s="215"/>
      <c r="WTT7" s="215"/>
      <c r="WTU7" s="215"/>
      <c r="WTV7" s="215"/>
      <c r="WTW7" s="215"/>
      <c r="WTX7" s="215"/>
      <c r="WTY7" s="215"/>
      <c r="WTZ7" s="215"/>
      <c r="WUA7" s="215"/>
      <c r="WUB7" s="215"/>
      <c r="WUC7" s="215"/>
      <c r="WUD7" s="215"/>
      <c r="WUE7" s="215"/>
      <c r="WUF7" s="215"/>
      <c r="WUG7" s="215"/>
      <c r="WUH7" s="215"/>
      <c r="WUI7" s="215"/>
      <c r="WUJ7" s="215"/>
      <c r="WUK7" s="215"/>
      <c r="WUL7" s="215"/>
      <c r="WUM7" s="215"/>
      <c r="WUN7" s="215"/>
      <c r="WUO7" s="215"/>
      <c r="WUP7" s="215"/>
      <c r="WUQ7" s="215"/>
      <c r="WUR7" s="215"/>
      <c r="WUS7" s="215"/>
      <c r="WUT7" s="215"/>
      <c r="WUU7" s="215"/>
      <c r="WUV7" s="215"/>
      <c r="WUW7" s="215"/>
      <c r="WUX7" s="215"/>
      <c r="WUY7" s="215"/>
      <c r="WUZ7" s="215"/>
      <c r="WVA7" s="215"/>
      <c r="WVB7" s="215"/>
      <c r="WVC7" s="215"/>
      <c r="WVD7" s="215"/>
      <c r="WVE7" s="215"/>
      <c r="WVF7" s="215"/>
      <c r="WVG7" s="215"/>
      <c r="WVH7" s="215"/>
      <c r="WVI7" s="215"/>
      <c r="WVJ7" s="215"/>
      <c r="WVK7" s="215"/>
      <c r="WVL7" s="215"/>
      <c r="WVM7" s="215"/>
      <c r="WVN7" s="215"/>
      <c r="WVO7" s="215"/>
      <c r="WVP7" s="215"/>
      <c r="WVQ7" s="215"/>
      <c r="WVR7" s="215"/>
      <c r="WVS7" s="215"/>
      <c r="WVT7" s="215"/>
      <c r="WVU7" s="215"/>
      <c r="WVV7" s="215"/>
      <c r="WVW7" s="215"/>
      <c r="WVX7" s="215"/>
      <c r="WVY7" s="215"/>
      <c r="WVZ7" s="215"/>
      <c r="WWA7" s="215"/>
      <c r="WWB7" s="215"/>
      <c r="WWC7" s="215"/>
      <c r="WWD7" s="215"/>
      <c r="WWE7" s="215"/>
      <c r="WWF7" s="215"/>
      <c r="WWG7" s="215"/>
      <c r="WWH7" s="215"/>
      <c r="WWI7" s="215"/>
      <c r="WWJ7" s="215"/>
      <c r="WWK7" s="215"/>
      <c r="WWL7" s="215"/>
      <c r="WWM7" s="215"/>
      <c r="WWN7" s="215"/>
      <c r="WWO7" s="215"/>
      <c r="WWP7" s="215"/>
      <c r="WWQ7" s="215"/>
      <c r="WWR7" s="215"/>
      <c r="WWS7" s="215"/>
      <c r="WWT7" s="215"/>
      <c r="WWU7" s="215"/>
      <c r="WWV7" s="215"/>
      <c r="WWW7" s="215"/>
      <c r="WWX7" s="215"/>
      <c r="WWY7" s="215"/>
      <c r="WWZ7" s="215"/>
      <c r="WXA7" s="215"/>
      <c r="WXB7" s="215"/>
      <c r="WXC7" s="215"/>
      <c r="WXD7" s="215"/>
      <c r="WXE7" s="215"/>
      <c r="WXF7" s="215"/>
      <c r="WXG7" s="215"/>
      <c r="WXH7" s="215"/>
      <c r="WXI7" s="215"/>
      <c r="WXJ7" s="215"/>
      <c r="WXK7" s="215"/>
      <c r="WXL7" s="215"/>
      <c r="WXM7" s="215"/>
      <c r="WXN7" s="215"/>
      <c r="WXO7" s="215"/>
      <c r="WXP7" s="215"/>
      <c r="WXQ7" s="215"/>
      <c r="WXR7" s="215"/>
      <c r="WXS7" s="215"/>
      <c r="WXT7" s="215"/>
      <c r="WXU7" s="215"/>
      <c r="WXV7" s="215"/>
      <c r="WXW7" s="215"/>
      <c r="WXX7" s="215"/>
      <c r="WXY7" s="215"/>
      <c r="WXZ7" s="215"/>
      <c r="WYA7" s="215"/>
      <c r="WYB7" s="215"/>
      <c r="WYC7" s="215"/>
      <c r="WYD7" s="215"/>
      <c r="WYE7" s="215"/>
      <c r="WYF7" s="215"/>
      <c r="WYG7" s="215"/>
      <c r="WYH7" s="215"/>
      <c r="WYI7" s="215"/>
      <c r="WYJ7" s="215"/>
      <c r="WYK7" s="215"/>
      <c r="WYL7" s="215"/>
      <c r="WYM7" s="215"/>
      <c r="WYN7" s="215"/>
      <c r="WYO7" s="215"/>
      <c r="WYP7" s="215"/>
      <c r="WYQ7" s="215"/>
      <c r="WYR7" s="215"/>
      <c r="WYS7" s="215"/>
      <c r="WYT7" s="215"/>
      <c r="WYU7" s="215"/>
      <c r="WYV7" s="215"/>
      <c r="WYW7" s="215"/>
      <c r="WYX7" s="215"/>
      <c r="WYY7" s="215"/>
      <c r="WYZ7" s="215"/>
      <c r="WZA7" s="215"/>
      <c r="WZB7" s="215"/>
      <c r="WZC7" s="215"/>
      <c r="WZD7" s="215"/>
      <c r="WZE7" s="215"/>
      <c r="WZF7" s="215"/>
      <c r="WZG7" s="215"/>
      <c r="WZH7" s="215"/>
      <c r="WZI7" s="215"/>
      <c r="WZJ7" s="215"/>
      <c r="WZK7" s="215"/>
      <c r="WZL7" s="215"/>
      <c r="WZM7" s="215"/>
      <c r="WZN7" s="215"/>
      <c r="WZO7" s="215"/>
      <c r="WZP7" s="215"/>
      <c r="WZQ7" s="215"/>
      <c r="WZR7" s="215"/>
      <c r="WZS7" s="215"/>
      <c r="WZT7" s="215"/>
      <c r="WZU7" s="215"/>
      <c r="WZV7" s="215"/>
      <c r="WZW7" s="215"/>
      <c r="WZX7" s="215"/>
      <c r="WZY7" s="215"/>
      <c r="WZZ7" s="215"/>
      <c r="XAA7" s="215"/>
      <c r="XAB7" s="215"/>
      <c r="XAC7" s="215"/>
      <c r="XAD7" s="215"/>
      <c r="XAE7" s="215"/>
      <c r="XAF7" s="215"/>
      <c r="XAG7" s="215"/>
      <c r="XAH7" s="215"/>
      <c r="XAI7" s="215"/>
      <c r="XAJ7" s="215"/>
      <c r="XAK7" s="215"/>
      <c r="XAL7" s="215"/>
      <c r="XAM7" s="215"/>
      <c r="XAN7" s="215"/>
      <c r="XAO7" s="215"/>
      <c r="XAP7" s="215"/>
      <c r="XAQ7" s="215"/>
      <c r="XAR7" s="215"/>
      <c r="XAS7" s="215"/>
      <c r="XAT7" s="215"/>
      <c r="XAU7" s="215"/>
      <c r="XAV7" s="215"/>
      <c r="XAW7" s="215"/>
      <c r="XAX7" s="215"/>
      <c r="XAY7" s="215"/>
      <c r="XAZ7" s="215"/>
      <c r="XBA7" s="215"/>
      <c r="XBB7" s="215"/>
      <c r="XBC7" s="215"/>
      <c r="XBD7" s="215"/>
      <c r="XBE7" s="215"/>
      <c r="XBF7" s="215"/>
      <c r="XBG7" s="215"/>
      <c r="XBH7" s="215"/>
      <c r="XBI7" s="215"/>
      <c r="XBJ7" s="215"/>
      <c r="XBK7" s="215"/>
      <c r="XBL7" s="215"/>
      <c r="XBM7" s="215"/>
      <c r="XBN7" s="215"/>
      <c r="XBO7" s="215"/>
      <c r="XBP7" s="215"/>
      <c r="XBQ7" s="215"/>
      <c r="XBR7" s="215"/>
      <c r="XBS7" s="215"/>
      <c r="XBT7" s="215"/>
      <c r="XBU7" s="215"/>
      <c r="XBV7" s="215"/>
      <c r="XBW7" s="215"/>
      <c r="XBX7" s="215"/>
      <c r="XBY7" s="215"/>
      <c r="XBZ7" s="215"/>
      <c r="XCA7" s="215"/>
      <c r="XCB7" s="215"/>
      <c r="XCC7" s="215"/>
      <c r="XCD7" s="215"/>
      <c r="XCE7" s="215"/>
      <c r="XCF7" s="215"/>
      <c r="XCG7" s="215"/>
      <c r="XCH7" s="215"/>
      <c r="XCI7" s="215"/>
      <c r="XCJ7" s="215"/>
      <c r="XCK7" s="215"/>
      <c r="XCL7" s="215"/>
      <c r="XCM7" s="215"/>
      <c r="XCN7" s="215"/>
      <c r="XCO7" s="215"/>
      <c r="XCP7" s="215"/>
      <c r="XCQ7" s="215"/>
      <c r="XCR7" s="215"/>
      <c r="XCS7" s="215"/>
      <c r="XCT7" s="215"/>
      <c r="XCU7" s="215"/>
      <c r="XCV7" s="215"/>
      <c r="XCW7" s="215"/>
      <c r="XCX7" s="215"/>
      <c r="XCY7" s="215"/>
      <c r="XCZ7" s="215"/>
      <c r="XDA7" s="215"/>
      <c r="XDB7" s="215"/>
      <c r="XDC7" s="215"/>
      <c r="XDD7" s="215"/>
      <c r="XDE7" s="215"/>
      <c r="XDF7" s="215"/>
      <c r="XDG7" s="215"/>
      <c r="XDH7" s="215"/>
      <c r="XDI7" s="215"/>
      <c r="XDJ7" s="215"/>
      <c r="XDK7" s="215"/>
      <c r="XDL7" s="215"/>
      <c r="XDM7" s="215"/>
      <c r="XDN7" s="215"/>
      <c r="XDO7" s="215"/>
      <c r="XDP7" s="215"/>
      <c r="XDQ7" s="215"/>
      <c r="XDR7" s="215"/>
      <c r="XDS7" s="215"/>
      <c r="XDT7" s="215"/>
      <c r="XDU7" s="215"/>
      <c r="XDV7" s="215"/>
      <c r="XDW7" s="215"/>
      <c r="XDX7" s="215"/>
      <c r="XDY7" s="215"/>
      <c r="XDZ7" s="215"/>
      <c r="XEA7" s="215"/>
      <c r="XEB7" s="215"/>
      <c r="XEC7" s="215"/>
      <c r="XED7" s="215"/>
      <c r="XEE7" s="215"/>
      <c r="XEF7" s="215"/>
      <c r="XEG7" s="215"/>
      <c r="XEH7" s="215"/>
      <c r="XEI7" s="215"/>
      <c r="XEJ7" s="215"/>
      <c r="XEK7" s="215"/>
      <c r="XEL7" s="215"/>
      <c r="XEM7" s="215"/>
      <c r="XEN7" s="215"/>
      <c r="XEO7" s="215"/>
      <c r="XEP7" s="215"/>
      <c r="XEQ7" s="215"/>
      <c r="XER7" s="215"/>
      <c r="XES7" s="215"/>
      <c r="XET7" s="215"/>
      <c r="XEU7" s="215"/>
      <c r="XEV7" s="215"/>
      <c r="XEW7" s="215"/>
      <c r="XEX7" s="215"/>
      <c r="XEY7" s="215"/>
      <c r="XEZ7" s="215"/>
      <c r="XFA7" s="215"/>
      <c r="XFB7" s="215"/>
      <c r="XFC7" s="215"/>
      <c r="XFD7" s="215"/>
    </row>
    <row r="8" s="213" customFormat="1" ht="18" customHeight="1" spans="1:39 14370:16384">
      <c r="A8" s="232" t="s">
        <v>134</v>
      </c>
      <c r="B8" s="233">
        <f t="shared" si="0"/>
        <v>65108</v>
      </c>
      <c r="C8" s="233">
        <f t="shared" si="1"/>
        <v>850</v>
      </c>
      <c r="D8" s="209">
        <v>801</v>
      </c>
      <c r="E8" s="234"/>
      <c r="F8" s="233"/>
      <c r="G8" s="209">
        <v>49</v>
      </c>
      <c r="H8" s="233">
        <f t="shared" si="5"/>
        <v>1950</v>
      </c>
      <c r="I8" s="233">
        <v>601</v>
      </c>
      <c r="J8" s="233">
        <v>1</v>
      </c>
      <c r="K8" s="233">
        <v>26</v>
      </c>
      <c r="L8" s="233"/>
      <c r="M8" s="233"/>
      <c r="N8" s="233">
        <v>2</v>
      </c>
      <c r="O8" s="233"/>
      <c r="P8" s="233">
        <v>3</v>
      </c>
      <c r="Q8" s="233">
        <v>1</v>
      </c>
      <c r="R8" s="233">
        <v>1316</v>
      </c>
      <c r="S8" s="233">
        <f t="shared" si="2"/>
        <v>3510</v>
      </c>
      <c r="T8" s="233">
        <v>558</v>
      </c>
      <c r="U8" s="233"/>
      <c r="V8" s="233"/>
      <c r="W8" s="233">
        <v>2952</v>
      </c>
      <c r="X8" s="233"/>
      <c r="Y8" s="233">
        <f t="shared" si="3"/>
        <v>54190</v>
      </c>
      <c r="Z8" s="233">
        <v>49080</v>
      </c>
      <c r="AA8" s="233">
        <v>5110</v>
      </c>
      <c r="AB8" s="233">
        <v>206</v>
      </c>
      <c r="AC8" s="233"/>
      <c r="AD8" s="233">
        <f t="shared" si="4"/>
        <v>4402</v>
      </c>
      <c r="AE8" s="233">
        <v>698</v>
      </c>
      <c r="AF8" s="233">
        <v>2244</v>
      </c>
      <c r="AG8" s="233"/>
      <c r="AH8" s="233">
        <v>1460</v>
      </c>
      <c r="AI8" s="233"/>
      <c r="AJ8" s="233"/>
      <c r="AK8" s="233"/>
      <c r="AL8" s="213"/>
      <c r="AM8" s="213"/>
      <c r="UFR8" s="235"/>
      <c r="UFS8" s="235"/>
      <c r="UFT8" s="235"/>
      <c r="UFU8" s="235"/>
      <c r="UFV8" s="235"/>
      <c r="UFW8" s="235"/>
      <c r="UFX8" s="235"/>
      <c r="UFY8" s="235"/>
      <c r="UFZ8" s="235"/>
      <c r="UGA8" s="235"/>
      <c r="UGB8" s="235"/>
      <c r="UGC8" s="235"/>
      <c r="UGD8" s="235"/>
      <c r="UGE8" s="235"/>
      <c r="UGF8" s="235"/>
      <c r="UGG8" s="235"/>
      <c r="UGH8" s="235"/>
      <c r="UGI8" s="235"/>
      <c r="UGJ8" s="235"/>
      <c r="UGK8" s="235"/>
      <c r="UGL8" s="235"/>
      <c r="UGM8" s="235"/>
      <c r="UGN8" s="235"/>
      <c r="UGO8" s="235"/>
      <c r="UGP8" s="235"/>
      <c r="UGQ8" s="235"/>
      <c r="UGR8" s="235"/>
      <c r="UGS8" s="235"/>
      <c r="UGT8" s="235"/>
      <c r="UGU8" s="235"/>
      <c r="UGV8" s="235"/>
      <c r="UGW8" s="235"/>
      <c r="UGX8" s="235"/>
      <c r="UGY8" s="235"/>
      <c r="UGZ8" s="235"/>
      <c r="UHA8" s="235"/>
      <c r="UHB8" s="235"/>
      <c r="UHC8" s="235"/>
      <c r="UHD8" s="235"/>
      <c r="UHE8" s="235"/>
      <c r="UHF8" s="235"/>
      <c r="UHG8" s="235"/>
      <c r="UHH8" s="235"/>
      <c r="UHI8" s="235"/>
      <c r="UHJ8" s="235"/>
      <c r="UHK8" s="235"/>
      <c r="UHL8" s="235"/>
      <c r="UHM8" s="235"/>
      <c r="UHN8" s="235"/>
      <c r="UHO8" s="235"/>
      <c r="UHP8" s="235"/>
      <c r="UHQ8" s="235"/>
      <c r="UHR8" s="235"/>
      <c r="UHS8" s="235"/>
      <c r="UHT8" s="235"/>
      <c r="UHU8" s="235"/>
      <c r="UHV8" s="235"/>
      <c r="UHW8" s="235"/>
      <c r="UHX8" s="235"/>
      <c r="UHY8" s="235"/>
      <c r="UHZ8" s="235"/>
      <c r="UIA8" s="235"/>
      <c r="UIB8" s="235"/>
      <c r="UIC8" s="235"/>
      <c r="UID8" s="235"/>
      <c r="UIE8" s="235"/>
      <c r="UIF8" s="235"/>
      <c r="UIG8" s="235"/>
      <c r="UIH8" s="235"/>
      <c r="UII8" s="235"/>
      <c r="UIJ8" s="235"/>
      <c r="UIK8" s="235"/>
      <c r="UIL8" s="235"/>
      <c r="UIM8" s="235"/>
      <c r="UIN8" s="235"/>
      <c r="UIO8" s="235"/>
      <c r="UIP8" s="235"/>
      <c r="UIQ8" s="235"/>
      <c r="UIR8" s="235"/>
      <c r="UIS8" s="235"/>
      <c r="UIT8" s="235"/>
      <c r="UIU8" s="235"/>
      <c r="UIV8" s="235"/>
      <c r="UIW8" s="235"/>
      <c r="UIX8" s="235"/>
      <c r="UIY8" s="235"/>
      <c r="UIZ8" s="235"/>
      <c r="UJA8" s="235"/>
      <c r="UJB8" s="235"/>
      <c r="UJC8" s="235"/>
      <c r="UJD8" s="235"/>
      <c r="UJE8" s="235"/>
      <c r="UJF8" s="235"/>
      <c r="UJG8" s="235"/>
      <c r="UJH8" s="235"/>
      <c r="UJI8" s="235"/>
      <c r="UJJ8" s="235"/>
      <c r="UJK8" s="235"/>
      <c r="UJL8" s="235"/>
      <c r="UJM8" s="235"/>
      <c r="UJN8" s="235"/>
      <c r="UJO8" s="235"/>
      <c r="UJP8" s="235"/>
      <c r="UJQ8" s="235"/>
      <c r="UJR8" s="235"/>
      <c r="UJS8" s="235"/>
      <c r="UJT8" s="235"/>
      <c r="UJU8" s="235"/>
      <c r="UJV8" s="235"/>
      <c r="UJW8" s="235"/>
      <c r="UJX8" s="235"/>
      <c r="UJY8" s="235"/>
      <c r="UJZ8" s="235"/>
      <c r="UKA8" s="235"/>
      <c r="UKB8" s="235"/>
      <c r="UKC8" s="235"/>
      <c r="UKD8" s="235"/>
      <c r="UKE8" s="235"/>
      <c r="UKF8" s="235"/>
      <c r="UKG8" s="235"/>
      <c r="UKH8" s="235"/>
      <c r="UKI8" s="235"/>
      <c r="UKJ8" s="235"/>
      <c r="UKK8" s="235"/>
      <c r="UKL8" s="235"/>
      <c r="UKM8" s="235"/>
      <c r="UKN8" s="235"/>
      <c r="UKO8" s="235"/>
      <c r="UKP8" s="235"/>
      <c r="UKQ8" s="235"/>
      <c r="UKR8" s="235"/>
      <c r="UKS8" s="235"/>
      <c r="UKT8" s="235"/>
      <c r="UKU8" s="235"/>
      <c r="UKV8" s="235"/>
      <c r="UKW8" s="235"/>
      <c r="UKX8" s="235"/>
      <c r="UKY8" s="235"/>
      <c r="UKZ8" s="235"/>
      <c r="ULA8" s="235"/>
      <c r="ULB8" s="235"/>
      <c r="ULC8" s="235"/>
      <c r="ULD8" s="235"/>
      <c r="ULE8" s="235"/>
      <c r="ULF8" s="235"/>
      <c r="ULG8" s="235"/>
      <c r="ULH8" s="235"/>
      <c r="ULI8" s="235"/>
      <c r="ULJ8" s="235"/>
      <c r="ULK8" s="235"/>
      <c r="ULL8" s="235"/>
      <c r="ULM8" s="235"/>
      <c r="ULN8" s="235"/>
      <c r="ULO8" s="235"/>
      <c r="ULP8" s="235"/>
      <c r="ULQ8" s="235"/>
      <c r="ULR8" s="235"/>
      <c r="ULS8" s="235"/>
      <c r="ULT8" s="235"/>
      <c r="ULU8" s="235"/>
      <c r="ULV8" s="235"/>
      <c r="ULW8" s="235"/>
      <c r="ULX8" s="235"/>
      <c r="ULY8" s="235"/>
      <c r="ULZ8" s="235"/>
      <c r="UMA8" s="235"/>
      <c r="UMB8" s="235"/>
      <c r="UMC8" s="235"/>
      <c r="UMD8" s="235"/>
      <c r="UME8" s="235"/>
      <c r="UMF8" s="235"/>
      <c r="UMG8" s="235"/>
      <c r="UMH8" s="235"/>
      <c r="UMI8" s="235"/>
      <c r="UMJ8" s="235"/>
      <c r="UMK8" s="235"/>
      <c r="UML8" s="235"/>
      <c r="UMM8" s="235"/>
      <c r="UMN8" s="235"/>
      <c r="UMO8" s="235"/>
      <c r="UMP8" s="235"/>
      <c r="UMQ8" s="235"/>
      <c r="UMR8" s="235"/>
      <c r="UMS8" s="235"/>
      <c r="UMT8" s="235"/>
      <c r="UMU8" s="235"/>
      <c r="UMV8" s="235"/>
      <c r="UMW8" s="235"/>
      <c r="UMX8" s="235"/>
      <c r="UMY8" s="235"/>
      <c r="UMZ8" s="235"/>
      <c r="UNA8" s="235"/>
      <c r="UNB8" s="235"/>
      <c r="UNC8" s="235"/>
      <c r="UND8" s="235"/>
      <c r="UNE8" s="235"/>
      <c r="UNF8" s="235"/>
      <c r="UNG8" s="235"/>
      <c r="UNH8" s="235"/>
      <c r="UNI8" s="235"/>
      <c r="UNJ8" s="235"/>
      <c r="UNK8" s="235"/>
      <c r="UNL8" s="235"/>
      <c r="UNM8" s="235"/>
      <c r="UNN8" s="235"/>
      <c r="UNO8" s="235"/>
      <c r="UNP8" s="235"/>
      <c r="UNQ8" s="235"/>
      <c r="UNR8" s="235"/>
      <c r="UNS8" s="235"/>
      <c r="UNT8" s="235"/>
      <c r="UNU8" s="235"/>
      <c r="UNV8" s="235"/>
      <c r="UNW8" s="235"/>
      <c r="UNX8" s="235"/>
      <c r="UNY8" s="235"/>
      <c r="UNZ8" s="235"/>
      <c r="UOA8" s="235"/>
      <c r="UOB8" s="235"/>
      <c r="UOC8" s="235"/>
      <c r="UOD8" s="235"/>
      <c r="UOE8" s="235"/>
      <c r="UOF8" s="235"/>
      <c r="UOG8" s="235"/>
      <c r="UOH8" s="235"/>
      <c r="UOI8" s="235"/>
      <c r="UOJ8" s="235"/>
      <c r="UOK8" s="235"/>
      <c r="UOL8" s="235"/>
      <c r="UOM8" s="235"/>
      <c r="UON8" s="235"/>
      <c r="UOO8" s="235"/>
      <c r="UOP8" s="235"/>
      <c r="UOQ8" s="235"/>
      <c r="UOR8" s="235"/>
      <c r="UOS8" s="235"/>
      <c r="UOT8" s="235"/>
      <c r="UOU8" s="235"/>
      <c r="UOV8" s="235"/>
      <c r="UOW8" s="235"/>
      <c r="UOX8" s="235"/>
      <c r="UOY8" s="235"/>
      <c r="UOZ8" s="235"/>
      <c r="UPA8" s="235"/>
      <c r="UPB8" s="235"/>
      <c r="UPC8" s="235"/>
      <c r="UPD8" s="235"/>
      <c r="UPE8" s="235"/>
      <c r="UPF8" s="235"/>
      <c r="UPG8" s="235"/>
      <c r="UPH8" s="235"/>
      <c r="UPI8" s="235"/>
      <c r="UPJ8" s="235"/>
      <c r="UPK8" s="235"/>
      <c r="UPL8" s="235"/>
      <c r="UPM8" s="235"/>
      <c r="UPN8" s="235"/>
      <c r="UPO8" s="235"/>
      <c r="UPP8" s="235"/>
      <c r="UPQ8" s="235"/>
      <c r="UPR8" s="235"/>
      <c r="UPS8" s="235"/>
      <c r="UPT8" s="235"/>
      <c r="UPU8" s="235"/>
      <c r="UPV8" s="235"/>
      <c r="UPW8" s="235"/>
      <c r="UPX8" s="235"/>
      <c r="UPY8" s="235"/>
      <c r="UPZ8" s="235"/>
      <c r="UQA8" s="235"/>
      <c r="UQB8" s="235"/>
      <c r="UQC8" s="235"/>
      <c r="UQD8" s="235"/>
      <c r="UQE8" s="235"/>
      <c r="UQF8" s="235"/>
      <c r="UQG8" s="235"/>
      <c r="UQH8" s="235"/>
      <c r="UQI8" s="235"/>
      <c r="UQJ8" s="235"/>
      <c r="UQK8" s="235"/>
      <c r="UQL8" s="235"/>
      <c r="UQM8" s="235"/>
      <c r="UQN8" s="235"/>
      <c r="UQO8" s="235"/>
      <c r="UQP8" s="235"/>
      <c r="UQQ8" s="235"/>
      <c r="UQR8" s="235"/>
      <c r="UQS8" s="235"/>
      <c r="UQT8" s="235"/>
      <c r="UQU8" s="235"/>
      <c r="UQV8" s="235"/>
      <c r="UQW8" s="235"/>
      <c r="UQX8" s="235"/>
      <c r="UQY8" s="235"/>
      <c r="UQZ8" s="235"/>
      <c r="URA8" s="235"/>
      <c r="URB8" s="235"/>
      <c r="URC8" s="235"/>
      <c r="URD8" s="235"/>
      <c r="URE8" s="235"/>
      <c r="URF8" s="235"/>
      <c r="URG8" s="235"/>
      <c r="URH8" s="235"/>
      <c r="URI8" s="235"/>
      <c r="URJ8" s="235"/>
      <c r="URK8" s="235"/>
      <c r="URL8" s="235"/>
      <c r="URM8" s="235"/>
      <c r="URN8" s="235"/>
      <c r="URO8" s="235"/>
      <c r="URP8" s="235"/>
      <c r="URQ8" s="235"/>
      <c r="URR8" s="235"/>
      <c r="URS8" s="235"/>
      <c r="URT8" s="235"/>
      <c r="URU8" s="235"/>
      <c r="URV8" s="235"/>
      <c r="URW8" s="235"/>
      <c r="URX8" s="235"/>
      <c r="URY8" s="235"/>
      <c r="URZ8" s="235"/>
      <c r="USA8" s="235"/>
      <c r="USB8" s="235"/>
      <c r="USC8" s="235"/>
      <c r="USD8" s="235"/>
      <c r="USE8" s="235"/>
      <c r="USF8" s="235"/>
      <c r="USG8" s="235"/>
      <c r="USH8" s="235"/>
      <c r="USI8" s="235"/>
      <c r="USJ8" s="235"/>
      <c r="USK8" s="235"/>
      <c r="USL8" s="235"/>
      <c r="USM8" s="235"/>
      <c r="USN8" s="235"/>
      <c r="USO8" s="235"/>
      <c r="USP8" s="235"/>
      <c r="USQ8" s="235"/>
      <c r="USR8" s="235"/>
      <c r="USS8" s="235"/>
      <c r="UST8" s="235"/>
      <c r="USU8" s="235"/>
      <c r="USV8" s="235"/>
      <c r="USW8" s="235"/>
      <c r="USX8" s="235"/>
      <c r="USY8" s="235"/>
      <c r="USZ8" s="235"/>
      <c r="UTA8" s="235"/>
      <c r="UTB8" s="235"/>
      <c r="UTC8" s="235"/>
      <c r="UTD8" s="235"/>
      <c r="UTE8" s="235"/>
      <c r="UTF8" s="235"/>
      <c r="UTG8" s="235"/>
      <c r="UTH8" s="235"/>
      <c r="UTI8" s="235"/>
      <c r="UTJ8" s="235"/>
      <c r="UTK8" s="235"/>
      <c r="UTL8" s="235"/>
      <c r="UTM8" s="235"/>
      <c r="UTN8" s="235"/>
      <c r="UTO8" s="235"/>
      <c r="UTP8" s="235"/>
      <c r="UTQ8" s="235"/>
      <c r="UTR8" s="235"/>
      <c r="UTS8" s="235"/>
      <c r="UTT8" s="235"/>
      <c r="UTU8" s="235"/>
      <c r="UTV8" s="235"/>
      <c r="UTW8" s="235"/>
      <c r="UTX8" s="235"/>
      <c r="UTY8" s="235"/>
      <c r="UTZ8" s="235"/>
      <c r="UUA8" s="235"/>
      <c r="UUB8" s="235"/>
      <c r="UUC8" s="235"/>
      <c r="UUD8" s="235"/>
      <c r="UUE8" s="235"/>
      <c r="UUF8" s="235"/>
      <c r="UUG8" s="235"/>
      <c r="UUH8" s="235"/>
      <c r="UUI8" s="235"/>
      <c r="UUJ8" s="235"/>
      <c r="UUK8" s="235"/>
      <c r="UUL8" s="235"/>
      <c r="UUM8" s="235"/>
      <c r="UUN8" s="235"/>
      <c r="UUO8" s="235"/>
      <c r="UUP8" s="235"/>
      <c r="UUQ8" s="235"/>
      <c r="UUR8" s="235"/>
      <c r="UUS8" s="235"/>
      <c r="UUT8" s="235"/>
      <c r="UUU8" s="235"/>
      <c r="UUV8" s="235"/>
      <c r="UUW8" s="235"/>
      <c r="UUX8" s="235"/>
      <c r="UUY8" s="235"/>
      <c r="UUZ8" s="235"/>
      <c r="UVA8" s="235"/>
      <c r="UVB8" s="235"/>
      <c r="UVC8" s="235"/>
      <c r="UVD8" s="235"/>
      <c r="UVE8" s="235"/>
      <c r="UVF8" s="235"/>
      <c r="UVG8" s="235"/>
      <c r="UVH8" s="235"/>
      <c r="UVI8" s="235"/>
      <c r="UVJ8" s="235"/>
      <c r="UVK8" s="235"/>
      <c r="UVL8" s="235"/>
      <c r="UVM8" s="235"/>
      <c r="UVN8" s="235"/>
      <c r="UVO8" s="235"/>
      <c r="UVP8" s="235"/>
      <c r="UVQ8" s="235"/>
      <c r="UVR8" s="235"/>
      <c r="UVS8" s="235"/>
      <c r="UVT8" s="235"/>
      <c r="UVU8" s="235"/>
      <c r="UVV8" s="235"/>
      <c r="UVW8" s="235"/>
      <c r="UVX8" s="235"/>
      <c r="UVY8" s="235"/>
      <c r="UVZ8" s="235"/>
      <c r="UWA8" s="235"/>
      <c r="UWB8" s="235"/>
      <c r="UWC8" s="235"/>
      <c r="UWD8" s="235"/>
      <c r="UWE8" s="235"/>
      <c r="UWF8" s="235"/>
      <c r="UWG8" s="235"/>
      <c r="UWH8" s="235"/>
      <c r="UWI8" s="235"/>
      <c r="UWJ8" s="235"/>
      <c r="UWK8" s="235"/>
      <c r="UWL8" s="235"/>
      <c r="UWM8" s="235"/>
      <c r="UWN8" s="235"/>
      <c r="UWO8" s="235"/>
      <c r="UWP8" s="235"/>
      <c r="UWQ8" s="235"/>
      <c r="UWR8" s="235"/>
      <c r="UWS8" s="235"/>
      <c r="UWT8" s="235"/>
      <c r="UWU8" s="235"/>
      <c r="UWV8" s="235"/>
      <c r="UWW8" s="235"/>
      <c r="UWX8" s="235"/>
      <c r="UWY8" s="235"/>
      <c r="UWZ8" s="235"/>
      <c r="UXA8" s="235"/>
      <c r="UXB8" s="235"/>
      <c r="UXC8" s="235"/>
      <c r="UXD8" s="235"/>
      <c r="UXE8" s="235"/>
      <c r="UXF8" s="235"/>
      <c r="UXG8" s="235"/>
      <c r="UXH8" s="235"/>
      <c r="UXI8" s="235"/>
      <c r="UXJ8" s="235"/>
      <c r="UXK8" s="235"/>
      <c r="UXL8" s="235"/>
      <c r="UXM8" s="235"/>
      <c r="UXN8" s="235"/>
      <c r="UXO8" s="235"/>
      <c r="UXP8" s="235"/>
      <c r="UXQ8" s="235"/>
      <c r="UXR8" s="235"/>
      <c r="UXS8" s="235"/>
      <c r="UXT8" s="235"/>
      <c r="UXU8" s="235"/>
      <c r="UXV8" s="235"/>
      <c r="UXW8" s="235"/>
      <c r="UXX8" s="235"/>
      <c r="UXY8" s="235"/>
      <c r="UXZ8" s="235"/>
      <c r="UYA8" s="235"/>
      <c r="UYB8" s="235"/>
      <c r="UYC8" s="235"/>
      <c r="UYD8" s="235"/>
      <c r="UYE8" s="235"/>
      <c r="UYF8" s="235"/>
      <c r="UYG8" s="235"/>
      <c r="UYH8" s="235"/>
      <c r="UYI8" s="235"/>
      <c r="UYJ8" s="235"/>
      <c r="UYK8" s="235"/>
      <c r="UYL8" s="235"/>
      <c r="UYM8" s="235"/>
      <c r="UYN8" s="235"/>
      <c r="UYO8" s="235"/>
      <c r="UYP8" s="235"/>
      <c r="UYQ8" s="235"/>
      <c r="UYR8" s="235"/>
      <c r="UYS8" s="235"/>
      <c r="UYT8" s="235"/>
      <c r="UYU8" s="235"/>
      <c r="UYV8" s="235"/>
      <c r="UYW8" s="235"/>
      <c r="UYX8" s="235"/>
      <c r="UYY8" s="235"/>
      <c r="UYZ8" s="235"/>
      <c r="UZA8" s="235"/>
      <c r="UZB8" s="235"/>
      <c r="UZC8" s="235"/>
      <c r="UZD8" s="235"/>
      <c r="UZE8" s="235"/>
      <c r="UZF8" s="235"/>
      <c r="UZG8" s="235"/>
      <c r="UZH8" s="235"/>
      <c r="UZI8" s="235"/>
      <c r="UZJ8" s="235"/>
      <c r="UZK8" s="235"/>
      <c r="UZL8" s="235"/>
      <c r="UZM8" s="235"/>
      <c r="UZN8" s="235"/>
      <c r="UZO8" s="235"/>
      <c r="UZP8" s="235"/>
      <c r="UZQ8" s="235"/>
      <c r="UZR8" s="235"/>
      <c r="UZS8" s="235"/>
      <c r="UZT8" s="235"/>
      <c r="UZU8" s="235"/>
      <c r="UZV8" s="235"/>
      <c r="UZW8" s="235"/>
      <c r="UZX8" s="235"/>
      <c r="UZY8" s="235"/>
      <c r="UZZ8" s="235"/>
      <c r="VAA8" s="235"/>
      <c r="VAB8" s="235"/>
      <c r="VAC8" s="235"/>
      <c r="VAD8" s="235"/>
      <c r="VAE8" s="235"/>
      <c r="VAF8" s="235"/>
      <c r="VAG8" s="235"/>
      <c r="VAH8" s="235"/>
      <c r="VAI8" s="235"/>
      <c r="VAJ8" s="235"/>
      <c r="VAK8" s="235"/>
      <c r="VAL8" s="235"/>
      <c r="VAM8" s="235"/>
      <c r="VAN8" s="235"/>
      <c r="VAO8" s="235"/>
      <c r="VAP8" s="235"/>
      <c r="VAQ8" s="235"/>
      <c r="VAR8" s="235"/>
      <c r="VAS8" s="235"/>
      <c r="VAT8" s="235"/>
      <c r="VAU8" s="235"/>
      <c r="VAV8" s="235"/>
      <c r="VAW8" s="235"/>
      <c r="VAX8" s="235"/>
      <c r="VAY8" s="235"/>
      <c r="VAZ8" s="235"/>
      <c r="VBA8" s="235"/>
      <c r="VBB8" s="235"/>
      <c r="VBC8" s="235"/>
      <c r="VBD8" s="235"/>
      <c r="VBE8" s="235"/>
      <c r="VBF8" s="235"/>
      <c r="VBG8" s="235"/>
      <c r="VBH8" s="235"/>
      <c r="VBI8" s="235"/>
      <c r="VBJ8" s="235"/>
      <c r="VBK8" s="235"/>
      <c r="VBL8" s="235"/>
      <c r="VBM8" s="235"/>
      <c r="VBN8" s="235"/>
      <c r="VBO8" s="235"/>
      <c r="VBP8" s="235"/>
      <c r="VBQ8" s="235"/>
      <c r="VBR8" s="235"/>
      <c r="VBS8" s="235"/>
      <c r="VBT8" s="235"/>
      <c r="VBU8" s="235"/>
      <c r="VBV8" s="235"/>
      <c r="VBW8" s="235"/>
      <c r="VBX8" s="235"/>
      <c r="VBY8" s="235"/>
      <c r="VBZ8" s="235"/>
      <c r="VCA8" s="235"/>
      <c r="VCB8" s="235"/>
      <c r="VCC8" s="235"/>
      <c r="VCD8" s="235"/>
      <c r="VCE8" s="235"/>
      <c r="VCF8" s="235"/>
      <c r="VCG8" s="235"/>
      <c r="VCH8" s="235"/>
      <c r="VCI8" s="235"/>
      <c r="VCJ8" s="235"/>
      <c r="VCK8" s="235"/>
      <c r="VCL8" s="235"/>
      <c r="VCM8" s="235"/>
      <c r="VCN8" s="235"/>
      <c r="VCO8" s="235"/>
      <c r="VCP8" s="235"/>
      <c r="VCQ8" s="235"/>
      <c r="VCR8" s="235"/>
      <c r="VCS8" s="235"/>
      <c r="VCT8" s="235"/>
      <c r="VCU8" s="235"/>
      <c r="VCV8" s="235"/>
      <c r="VCW8" s="235"/>
      <c r="VCX8" s="235"/>
      <c r="VCY8" s="235"/>
      <c r="VCZ8" s="235"/>
      <c r="VDA8" s="235"/>
      <c r="VDB8" s="235"/>
      <c r="VDC8" s="235"/>
      <c r="VDD8" s="235"/>
      <c r="VDE8" s="235"/>
      <c r="VDF8" s="235"/>
      <c r="VDG8" s="235"/>
      <c r="VDH8" s="235"/>
      <c r="VDI8" s="235"/>
      <c r="VDJ8" s="235"/>
      <c r="VDK8" s="235"/>
      <c r="VDL8" s="235"/>
      <c r="VDM8" s="235"/>
      <c r="VDN8" s="235"/>
      <c r="VDO8" s="235"/>
      <c r="VDP8" s="235"/>
      <c r="VDQ8" s="235"/>
      <c r="VDR8" s="235"/>
      <c r="VDS8" s="235"/>
      <c r="VDT8" s="235"/>
      <c r="VDU8" s="235"/>
      <c r="VDV8" s="235"/>
      <c r="VDW8" s="235"/>
      <c r="VDX8" s="235"/>
      <c r="VDY8" s="235"/>
      <c r="VDZ8" s="235"/>
      <c r="VEA8" s="235"/>
      <c r="VEB8" s="235"/>
      <c r="VEC8" s="235"/>
      <c r="VED8" s="235"/>
      <c r="VEE8" s="235"/>
      <c r="VEF8" s="235"/>
      <c r="VEG8" s="235"/>
      <c r="VEH8" s="235"/>
      <c r="VEI8" s="235"/>
      <c r="VEJ8" s="235"/>
      <c r="VEK8" s="235"/>
      <c r="VEL8" s="235"/>
      <c r="VEM8" s="235"/>
      <c r="VEN8" s="235"/>
      <c r="VEO8" s="235"/>
      <c r="VEP8" s="235"/>
      <c r="VEQ8" s="235"/>
      <c r="VER8" s="235"/>
      <c r="VES8" s="235"/>
      <c r="VET8" s="235"/>
      <c r="VEU8" s="235"/>
      <c r="VEV8" s="235"/>
      <c r="VEW8" s="235"/>
      <c r="VEX8" s="235"/>
      <c r="VEY8" s="235"/>
      <c r="VEZ8" s="235"/>
      <c r="VFA8" s="235"/>
      <c r="VFB8" s="235"/>
      <c r="VFC8" s="235"/>
      <c r="VFD8" s="235"/>
      <c r="VFE8" s="235"/>
      <c r="VFF8" s="235"/>
      <c r="VFG8" s="235"/>
      <c r="VFH8" s="235"/>
      <c r="VFI8" s="235"/>
      <c r="VFJ8" s="235"/>
      <c r="VFK8" s="235"/>
      <c r="VFL8" s="235"/>
      <c r="VFM8" s="235"/>
      <c r="VFN8" s="235"/>
      <c r="VFO8" s="235"/>
      <c r="VFP8" s="235"/>
      <c r="VFQ8" s="235"/>
      <c r="VFR8" s="235"/>
      <c r="VFS8" s="235"/>
      <c r="VFT8" s="235"/>
      <c r="VFU8" s="235"/>
      <c r="VFV8" s="235"/>
      <c r="VFW8" s="235"/>
      <c r="VFX8" s="235"/>
      <c r="VFY8" s="235"/>
      <c r="VFZ8" s="235"/>
      <c r="VGA8" s="235"/>
      <c r="VGB8" s="235"/>
      <c r="VGC8" s="235"/>
      <c r="VGD8" s="235"/>
      <c r="VGE8" s="235"/>
      <c r="VGF8" s="235"/>
      <c r="VGG8" s="235"/>
      <c r="VGH8" s="235"/>
      <c r="VGI8" s="235"/>
      <c r="VGJ8" s="235"/>
      <c r="VGK8" s="235"/>
      <c r="VGL8" s="235"/>
      <c r="VGM8" s="235"/>
      <c r="VGN8" s="235"/>
      <c r="VGO8" s="235"/>
      <c r="VGP8" s="235"/>
      <c r="VGQ8" s="235"/>
      <c r="VGR8" s="235"/>
      <c r="VGS8" s="235"/>
      <c r="VGT8" s="235"/>
      <c r="VGU8" s="235"/>
      <c r="VGV8" s="235"/>
      <c r="VGW8" s="235"/>
      <c r="VGX8" s="235"/>
      <c r="VGY8" s="235"/>
      <c r="VGZ8" s="235"/>
      <c r="VHA8" s="235"/>
      <c r="VHB8" s="235"/>
      <c r="VHC8" s="235"/>
      <c r="VHD8" s="235"/>
      <c r="VHE8" s="235"/>
      <c r="VHF8" s="235"/>
      <c r="VHG8" s="235"/>
      <c r="VHH8" s="235"/>
      <c r="VHI8" s="235"/>
      <c r="VHJ8" s="235"/>
      <c r="VHK8" s="235"/>
      <c r="VHL8" s="235"/>
      <c r="VHM8" s="235"/>
      <c r="VHN8" s="235"/>
      <c r="VHO8" s="235"/>
      <c r="VHP8" s="235"/>
      <c r="VHQ8" s="235"/>
      <c r="VHR8" s="235"/>
      <c r="VHS8" s="235"/>
      <c r="VHT8" s="235"/>
      <c r="VHU8" s="235"/>
      <c r="VHV8" s="235"/>
      <c r="VHW8" s="235"/>
      <c r="VHX8" s="235"/>
      <c r="VHY8" s="235"/>
      <c r="VHZ8" s="235"/>
      <c r="VIA8" s="235"/>
      <c r="VIB8" s="235"/>
      <c r="VIC8" s="235"/>
      <c r="VID8" s="235"/>
      <c r="VIE8" s="235"/>
      <c r="VIF8" s="235"/>
      <c r="VIG8" s="235"/>
      <c r="VIH8" s="235"/>
      <c r="VII8" s="235"/>
      <c r="VIJ8" s="235"/>
      <c r="VIK8" s="235"/>
      <c r="VIL8" s="235"/>
      <c r="VIM8" s="235"/>
      <c r="VIN8" s="235"/>
      <c r="VIO8" s="235"/>
      <c r="VIP8" s="235"/>
      <c r="VIQ8" s="235"/>
      <c r="VIR8" s="235"/>
      <c r="VIS8" s="235"/>
      <c r="VIT8" s="235"/>
      <c r="VIU8" s="235"/>
      <c r="VIV8" s="235"/>
      <c r="VIW8" s="235"/>
      <c r="VIX8" s="235"/>
      <c r="VIY8" s="235"/>
      <c r="VIZ8" s="235"/>
      <c r="VJA8" s="235"/>
      <c r="VJB8" s="235"/>
      <c r="VJC8" s="235"/>
      <c r="VJD8" s="235"/>
      <c r="VJE8" s="235"/>
      <c r="VJF8" s="235"/>
      <c r="VJG8" s="235"/>
      <c r="VJH8" s="235"/>
      <c r="VJI8" s="235"/>
      <c r="VJJ8" s="235"/>
      <c r="VJK8" s="235"/>
      <c r="VJL8" s="235"/>
      <c r="VJM8" s="235"/>
      <c r="VJN8" s="235"/>
      <c r="VJO8" s="235"/>
      <c r="VJP8" s="235"/>
      <c r="VJQ8" s="235"/>
      <c r="VJR8" s="235"/>
      <c r="VJS8" s="235"/>
      <c r="VJT8" s="235"/>
      <c r="VJU8" s="235"/>
      <c r="VJV8" s="235"/>
      <c r="VJW8" s="235"/>
      <c r="VJX8" s="235"/>
      <c r="VJY8" s="235"/>
      <c r="VJZ8" s="235"/>
      <c r="VKA8" s="235"/>
      <c r="VKB8" s="235"/>
      <c r="VKC8" s="235"/>
      <c r="VKD8" s="235"/>
      <c r="VKE8" s="235"/>
      <c r="VKF8" s="235"/>
      <c r="VKG8" s="235"/>
      <c r="VKH8" s="235"/>
      <c r="VKI8" s="235"/>
      <c r="VKJ8" s="235"/>
      <c r="VKK8" s="235"/>
      <c r="VKL8" s="235"/>
      <c r="VKM8" s="235"/>
      <c r="VKN8" s="235"/>
      <c r="VKO8" s="235"/>
      <c r="VKP8" s="235"/>
      <c r="VKQ8" s="235"/>
      <c r="VKR8" s="235"/>
      <c r="VKS8" s="235"/>
      <c r="VKT8" s="235"/>
      <c r="VKU8" s="235"/>
      <c r="VKV8" s="235"/>
      <c r="VKW8" s="235"/>
      <c r="VKX8" s="235"/>
      <c r="VKY8" s="235"/>
      <c r="VKZ8" s="235"/>
      <c r="VLA8" s="235"/>
      <c r="VLB8" s="235"/>
      <c r="VLC8" s="235"/>
      <c r="VLD8" s="235"/>
      <c r="VLE8" s="235"/>
      <c r="VLF8" s="235"/>
      <c r="VLG8" s="235"/>
      <c r="VLH8" s="235"/>
      <c r="VLI8" s="235"/>
      <c r="VLJ8" s="235"/>
      <c r="VLK8" s="235"/>
      <c r="VLL8" s="235"/>
      <c r="VLM8" s="235"/>
      <c r="VLN8" s="235"/>
      <c r="VLO8" s="235"/>
      <c r="VLP8" s="235"/>
      <c r="VLQ8" s="235"/>
      <c r="VLR8" s="235"/>
      <c r="VLS8" s="235"/>
      <c r="VLT8" s="235"/>
      <c r="VLU8" s="235"/>
      <c r="VLV8" s="235"/>
      <c r="VLW8" s="235"/>
      <c r="VLX8" s="235"/>
      <c r="VLY8" s="235"/>
      <c r="VLZ8" s="235"/>
      <c r="VMA8" s="235"/>
      <c r="VMB8" s="235"/>
      <c r="VMC8" s="235"/>
      <c r="VMD8" s="235"/>
      <c r="VME8" s="235"/>
      <c r="VMF8" s="235"/>
      <c r="VMG8" s="235"/>
      <c r="VMH8" s="235"/>
      <c r="VMI8" s="235"/>
      <c r="VMJ8" s="235"/>
      <c r="VMK8" s="235"/>
      <c r="VML8" s="235"/>
      <c r="VMM8" s="235"/>
      <c r="VMN8" s="235"/>
      <c r="VMO8" s="235"/>
      <c r="VMP8" s="235"/>
      <c r="VMQ8" s="235"/>
      <c r="VMR8" s="235"/>
      <c r="VMS8" s="235"/>
      <c r="VMT8" s="235"/>
      <c r="VMU8" s="235"/>
      <c r="VMV8" s="235"/>
      <c r="VMW8" s="235"/>
      <c r="VMX8" s="235"/>
      <c r="VMY8" s="235"/>
      <c r="VMZ8" s="235"/>
      <c r="VNA8" s="235"/>
      <c r="VNB8" s="235"/>
      <c r="VNC8" s="235"/>
      <c r="VND8" s="235"/>
      <c r="VNE8" s="235"/>
      <c r="VNF8" s="235"/>
      <c r="VNG8" s="235"/>
      <c r="VNH8" s="235"/>
      <c r="VNI8" s="235"/>
      <c r="VNJ8" s="235"/>
      <c r="VNK8" s="235"/>
      <c r="VNL8" s="235"/>
      <c r="VNM8" s="235"/>
      <c r="VNN8" s="235"/>
      <c r="VNO8" s="235"/>
      <c r="VNP8" s="235"/>
      <c r="VNQ8" s="235"/>
      <c r="VNR8" s="235"/>
      <c r="VNS8" s="235"/>
      <c r="VNT8" s="235"/>
      <c r="VNU8" s="235"/>
      <c r="VNV8" s="235"/>
      <c r="VNW8" s="235"/>
      <c r="VNX8" s="235"/>
      <c r="VNY8" s="235"/>
      <c r="VNZ8" s="235"/>
      <c r="VOA8" s="235"/>
      <c r="VOB8" s="235"/>
      <c r="VOC8" s="235"/>
      <c r="VOD8" s="235"/>
      <c r="VOE8" s="235"/>
      <c r="VOF8" s="235"/>
      <c r="VOG8" s="235"/>
      <c r="VOH8" s="235"/>
      <c r="VOI8" s="235"/>
      <c r="VOJ8" s="235"/>
      <c r="VOK8" s="235"/>
      <c r="VOL8" s="235"/>
      <c r="VOM8" s="235"/>
      <c r="VON8" s="235"/>
      <c r="VOO8" s="235"/>
      <c r="VOP8" s="235"/>
      <c r="VOQ8" s="235"/>
      <c r="VOR8" s="235"/>
      <c r="VOS8" s="235"/>
      <c r="VOT8" s="235"/>
      <c r="VOU8" s="235"/>
      <c r="VOV8" s="235"/>
      <c r="VOW8" s="235"/>
      <c r="VOX8" s="235"/>
      <c r="VOY8" s="235"/>
      <c r="VOZ8" s="235"/>
      <c r="VPA8" s="235"/>
      <c r="VPB8" s="235"/>
      <c r="VPC8" s="235"/>
      <c r="VPD8" s="235"/>
      <c r="VPE8" s="235"/>
      <c r="VPF8" s="235"/>
      <c r="VPG8" s="235"/>
      <c r="VPH8" s="235"/>
      <c r="VPI8" s="235"/>
      <c r="VPJ8" s="235"/>
      <c r="VPK8" s="235"/>
      <c r="VPL8" s="235"/>
      <c r="VPM8" s="235"/>
      <c r="VPN8" s="235"/>
      <c r="VPO8" s="235"/>
      <c r="VPP8" s="235"/>
      <c r="VPQ8" s="235"/>
      <c r="VPR8" s="235"/>
      <c r="VPS8" s="235"/>
      <c r="VPT8" s="235"/>
      <c r="VPU8" s="235"/>
      <c r="VPV8" s="235"/>
      <c r="VPW8" s="235"/>
      <c r="VPX8" s="235"/>
      <c r="VPY8" s="235"/>
      <c r="VPZ8" s="235"/>
      <c r="VQA8" s="235"/>
      <c r="VQB8" s="235"/>
      <c r="VQC8" s="235"/>
      <c r="VQD8" s="235"/>
      <c r="VQE8" s="235"/>
      <c r="VQF8" s="235"/>
      <c r="VQG8" s="235"/>
      <c r="VQH8" s="235"/>
      <c r="VQI8" s="235"/>
      <c r="VQJ8" s="235"/>
      <c r="VQK8" s="235"/>
      <c r="VQL8" s="235"/>
      <c r="VQM8" s="235"/>
      <c r="VQN8" s="235"/>
      <c r="VQO8" s="235"/>
      <c r="VQP8" s="235"/>
      <c r="VQQ8" s="235"/>
      <c r="VQR8" s="235"/>
      <c r="VQS8" s="235"/>
      <c r="VQT8" s="235"/>
      <c r="VQU8" s="235"/>
      <c r="VQV8" s="235"/>
      <c r="VQW8" s="235"/>
      <c r="VQX8" s="235"/>
      <c r="VQY8" s="235"/>
      <c r="VQZ8" s="235"/>
      <c r="VRA8" s="235"/>
      <c r="VRB8" s="235"/>
      <c r="VRC8" s="235"/>
      <c r="VRD8" s="235"/>
      <c r="VRE8" s="235"/>
      <c r="VRF8" s="235"/>
      <c r="VRG8" s="235"/>
      <c r="VRH8" s="235"/>
      <c r="VRI8" s="235"/>
      <c r="VRJ8" s="235"/>
      <c r="VRK8" s="235"/>
      <c r="VRL8" s="235"/>
      <c r="VRM8" s="235"/>
      <c r="VRN8" s="235"/>
      <c r="VRO8" s="235"/>
      <c r="VRP8" s="235"/>
      <c r="VRQ8" s="235"/>
      <c r="VRR8" s="235"/>
      <c r="VRS8" s="235"/>
      <c r="VRT8" s="235"/>
      <c r="VRU8" s="235"/>
      <c r="VRV8" s="235"/>
      <c r="VRW8" s="235"/>
      <c r="VRX8" s="235"/>
      <c r="VRY8" s="235"/>
      <c r="VRZ8" s="235"/>
      <c r="VSA8" s="235"/>
      <c r="VSB8" s="235"/>
      <c r="VSC8" s="235"/>
      <c r="VSD8" s="235"/>
      <c r="VSE8" s="235"/>
      <c r="VSF8" s="235"/>
      <c r="VSG8" s="235"/>
      <c r="VSH8" s="235"/>
      <c r="VSI8" s="235"/>
      <c r="VSJ8" s="235"/>
      <c r="VSK8" s="235"/>
      <c r="VSL8" s="235"/>
      <c r="VSM8" s="235"/>
      <c r="VSN8" s="235"/>
      <c r="VSO8" s="235"/>
      <c r="VSP8" s="235"/>
      <c r="VSQ8" s="235"/>
      <c r="VSR8" s="235"/>
      <c r="VSS8" s="235"/>
      <c r="VST8" s="235"/>
      <c r="VSU8" s="235"/>
      <c r="VSV8" s="235"/>
      <c r="VSW8" s="235"/>
      <c r="VSX8" s="235"/>
      <c r="VSY8" s="235"/>
      <c r="VSZ8" s="235"/>
      <c r="VTA8" s="235"/>
      <c r="VTB8" s="235"/>
      <c r="VTC8" s="235"/>
      <c r="VTD8" s="235"/>
      <c r="VTE8" s="235"/>
      <c r="VTF8" s="235"/>
      <c r="VTG8" s="235"/>
      <c r="VTH8" s="235"/>
      <c r="VTI8" s="235"/>
      <c r="VTJ8" s="235"/>
      <c r="VTK8" s="235"/>
      <c r="VTL8" s="235"/>
      <c r="VTM8" s="235"/>
      <c r="VTN8" s="235"/>
      <c r="VTO8" s="235"/>
      <c r="VTP8" s="235"/>
      <c r="VTQ8" s="235"/>
      <c r="VTR8" s="235"/>
      <c r="VTS8" s="235"/>
      <c r="VTT8" s="235"/>
      <c r="VTU8" s="235"/>
      <c r="VTV8" s="235"/>
      <c r="VTW8" s="235"/>
      <c r="VTX8" s="235"/>
      <c r="VTY8" s="235"/>
      <c r="VTZ8" s="235"/>
      <c r="VUA8" s="235"/>
      <c r="VUB8" s="235"/>
      <c r="VUC8" s="235"/>
      <c r="VUD8" s="235"/>
      <c r="VUE8" s="235"/>
      <c r="VUF8" s="235"/>
      <c r="VUG8" s="235"/>
      <c r="VUH8" s="235"/>
      <c r="VUI8" s="235"/>
      <c r="VUJ8" s="235"/>
      <c r="VUK8" s="235"/>
      <c r="VUL8" s="235"/>
      <c r="VUM8" s="235"/>
      <c r="VUN8" s="235"/>
      <c r="VUO8" s="235"/>
      <c r="VUP8" s="235"/>
      <c r="VUQ8" s="235"/>
      <c r="VUR8" s="235"/>
      <c r="VUS8" s="235"/>
      <c r="VUT8" s="235"/>
      <c r="VUU8" s="235"/>
      <c r="VUV8" s="235"/>
      <c r="VUW8" s="235"/>
      <c r="VUX8" s="235"/>
      <c r="VUY8" s="235"/>
      <c r="VUZ8" s="235"/>
      <c r="VVA8" s="235"/>
      <c r="VVB8" s="235"/>
      <c r="VVC8" s="235"/>
      <c r="VVD8" s="235"/>
      <c r="VVE8" s="235"/>
      <c r="VVF8" s="235"/>
      <c r="VVG8" s="235"/>
      <c r="VVH8" s="235"/>
      <c r="VVI8" s="235"/>
      <c r="VVJ8" s="235"/>
      <c r="VVK8" s="235"/>
      <c r="VVL8" s="235"/>
      <c r="VVM8" s="235"/>
      <c r="VVN8" s="235"/>
      <c r="VVO8" s="235"/>
      <c r="VVP8" s="235"/>
      <c r="VVQ8" s="235"/>
      <c r="VVR8" s="235"/>
      <c r="VVS8" s="235"/>
      <c r="VVT8" s="235"/>
      <c r="VVU8" s="235"/>
      <c r="VVV8" s="235"/>
      <c r="VVW8" s="235"/>
      <c r="VVX8" s="235"/>
      <c r="VVY8" s="235"/>
      <c r="VVZ8" s="235"/>
      <c r="VWA8" s="235"/>
      <c r="VWB8" s="235"/>
      <c r="VWC8" s="235"/>
      <c r="VWD8" s="235"/>
      <c r="VWE8" s="235"/>
      <c r="VWF8" s="235"/>
      <c r="VWG8" s="235"/>
      <c r="VWH8" s="235"/>
      <c r="VWI8" s="235"/>
      <c r="VWJ8" s="235"/>
      <c r="VWK8" s="235"/>
      <c r="VWL8" s="235"/>
      <c r="VWM8" s="235"/>
      <c r="VWN8" s="235"/>
      <c r="VWO8" s="235"/>
      <c r="VWP8" s="235"/>
      <c r="VWQ8" s="235"/>
      <c r="VWR8" s="235"/>
      <c r="VWS8" s="235"/>
      <c r="VWT8" s="235"/>
      <c r="VWU8" s="235"/>
      <c r="VWV8" s="235"/>
      <c r="VWW8" s="235"/>
      <c r="VWX8" s="235"/>
      <c r="VWY8" s="235"/>
      <c r="VWZ8" s="235"/>
      <c r="VXA8" s="235"/>
      <c r="VXB8" s="235"/>
      <c r="VXC8" s="235"/>
      <c r="VXD8" s="235"/>
      <c r="VXE8" s="235"/>
      <c r="VXF8" s="235"/>
      <c r="VXG8" s="235"/>
      <c r="VXH8" s="235"/>
      <c r="VXI8" s="235"/>
      <c r="VXJ8" s="235"/>
      <c r="VXK8" s="235"/>
      <c r="VXL8" s="235"/>
      <c r="VXM8" s="235"/>
      <c r="VXN8" s="235"/>
      <c r="VXO8" s="235"/>
      <c r="VXP8" s="235"/>
      <c r="VXQ8" s="235"/>
      <c r="VXR8" s="235"/>
      <c r="VXS8" s="235"/>
      <c r="VXT8" s="235"/>
      <c r="VXU8" s="235"/>
      <c r="VXV8" s="235"/>
      <c r="VXW8" s="235"/>
      <c r="VXX8" s="235"/>
      <c r="VXY8" s="235"/>
      <c r="VXZ8" s="235"/>
      <c r="VYA8" s="235"/>
      <c r="VYB8" s="235"/>
      <c r="VYC8" s="235"/>
      <c r="VYD8" s="235"/>
      <c r="VYE8" s="235"/>
      <c r="VYF8" s="235"/>
      <c r="VYG8" s="235"/>
      <c r="VYH8" s="235"/>
      <c r="VYI8" s="235"/>
      <c r="VYJ8" s="235"/>
      <c r="VYK8" s="235"/>
      <c r="VYL8" s="235"/>
      <c r="VYM8" s="235"/>
      <c r="VYN8" s="235"/>
      <c r="VYO8" s="235"/>
      <c r="VYP8" s="235"/>
      <c r="VYQ8" s="235"/>
      <c r="VYR8" s="235"/>
      <c r="VYS8" s="235"/>
      <c r="VYT8" s="235"/>
      <c r="VYU8" s="235"/>
      <c r="VYV8" s="235"/>
      <c r="VYW8" s="235"/>
      <c r="VYX8" s="235"/>
      <c r="VYY8" s="235"/>
      <c r="VYZ8" s="235"/>
      <c r="VZA8" s="235"/>
      <c r="VZB8" s="235"/>
      <c r="VZC8" s="235"/>
      <c r="VZD8" s="235"/>
      <c r="VZE8" s="235"/>
      <c r="VZF8" s="235"/>
      <c r="VZG8" s="235"/>
      <c r="VZH8" s="235"/>
      <c r="VZI8" s="235"/>
      <c r="VZJ8" s="235"/>
      <c r="VZK8" s="235"/>
      <c r="VZL8" s="235"/>
      <c r="VZM8" s="235"/>
      <c r="VZN8" s="235"/>
      <c r="VZO8" s="235"/>
      <c r="VZP8" s="235"/>
      <c r="VZQ8" s="235"/>
      <c r="VZR8" s="235"/>
      <c r="VZS8" s="235"/>
      <c r="VZT8" s="235"/>
      <c r="VZU8" s="235"/>
      <c r="VZV8" s="235"/>
      <c r="VZW8" s="235"/>
      <c r="VZX8" s="235"/>
      <c r="VZY8" s="235"/>
      <c r="VZZ8" s="235"/>
      <c r="WAA8" s="235"/>
      <c r="WAB8" s="235"/>
      <c r="WAC8" s="235"/>
      <c r="WAD8" s="235"/>
      <c r="WAE8" s="235"/>
      <c r="WAF8" s="235"/>
      <c r="WAG8" s="235"/>
      <c r="WAH8" s="235"/>
      <c r="WAI8" s="235"/>
      <c r="WAJ8" s="235"/>
      <c r="WAK8" s="235"/>
      <c r="WAL8" s="235"/>
      <c r="WAM8" s="235"/>
      <c r="WAN8" s="235"/>
      <c r="WAO8" s="235"/>
      <c r="WAP8" s="235"/>
      <c r="WAQ8" s="235"/>
      <c r="WAR8" s="235"/>
      <c r="WAS8" s="235"/>
      <c r="WAT8" s="235"/>
      <c r="WAU8" s="235"/>
      <c r="WAV8" s="235"/>
      <c r="WAW8" s="235"/>
      <c r="WAX8" s="235"/>
      <c r="WAY8" s="235"/>
      <c r="WAZ8" s="235"/>
      <c r="WBA8" s="235"/>
      <c r="WBB8" s="235"/>
      <c r="WBC8" s="235"/>
      <c r="WBD8" s="235"/>
      <c r="WBE8" s="235"/>
      <c r="WBF8" s="235"/>
      <c r="WBG8" s="235"/>
      <c r="WBH8" s="235"/>
      <c r="WBI8" s="235"/>
      <c r="WBJ8" s="235"/>
      <c r="WBK8" s="235"/>
      <c r="WBL8" s="235"/>
      <c r="WBM8" s="235"/>
      <c r="WBN8" s="235"/>
      <c r="WBO8" s="235"/>
      <c r="WBP8" s="235"/>
      <c r="WBQ8" s="235"/>
      <c r="WBR8" s="235"/>
      <c r="WBS8" s="235"/>
      <c r="WBT8" s="235"/>
      <c r="WBU8" s="235"/>
      <c r="WBV8" s="235"/>
      <c r="WBW8" s="235"/>
      <c r="WBX8" s="235"/>
      <c r="WBY8" s="235"/>
      <c r="WBZ8" s="235"/>
      <c r="WCA8" s="235"/>
      <c r="WCB8" s="235"/>
      <c r="WCC8" s="235"/>
      <c r="WCD8" s="235"/>
      <c r="WCE8" s="235"/>
      <c r="WCF8" s="235"/>
      <c r="WCG8" s="235"/>
      <c r="WCH8" s="235"/>
      <c r="WCI8" s="235"/>
      <c r="WCJ8" s="235"/>
      <c r="WCK8" s="235"/>
      <c r="WCL8" s="235"/>
      <c r="WCM8" s="235"/>
      <c r="WCN8" s="235"/>
      <c r="WCO8" s="235"/>
      <c r="WCP8" s="235"/>
      <c r="WCQ8" s="235"/>
      <c r="WCR8" s="235"/>
      <c r="WCS8" s="235"/>
      <c r="WCT8" s="235"/>
      <c r="WCU8" s="235"/>
      <c r="WCV8" s="235"/>
      <c r="WCW8" s="235"/>
      <c r="WCX8" s="235"/>
      <c r="WCY8" s="235"/>
      <c r="WCZ8" s="235"/>
      <c r="WDA8" s="235"/>
      <c r="WDB8" s="235"/>
      <c r="WDC8" s="235"/>
      <c r="WDD8" s="235"/>
      <c r="WDE8" s="235"/>
      <c r="WDF8" s="235"/>
      <c r="WDG8" s="235"/>
      <c r="WDH8" s="235"/>
      <c r="WDI8" s="235"/>
      <c r="WDJ8" s="235"/>
      <c r="WDK8" s="235"/>
      <c r="WDL8" s="235"/>
      <c r="WDM8" s="235"/>
      <c r="WDN8" s="235"/>
      <c r="WDO8" s="235"/>
      <c r="WDP8" s="235"/>
      <c r="WDQ8" s="235"/>
      <c r="WDR8" s="235"/>
      <c r="WDS8" s="235"/>
      <c r="WDT8" s="235"/>
      <c r="WDU8" s="235"/>
      <c r="WDV8" s="235"/>
      <c r="WDW8" s="235"/>
      <c r="WDX8" s="235"/>
      <c r="WDY8" s="235"/>
      <c r="WDZ8" s="235"/>
      <c r="WEA8" s="235"/>
      <c r="WEB8" s="235"/>
      <c r="WEC8" s="235"/>
      <c r="WED8" s="235"/>
      <c r="WEE8" s="235"/>
      <c r="WEF8" s="235"/>
      <c r="WEG8" s="235"/>
      <c r="WEH8" s="235"/>
      <c r="WEI8" s="235"/>
      <c r="WEJ8" s="235"/>
      <c r="WEK8" s="235"/>
      <c r="WEL8" s="235"/>
      <c r="WEM8" s="235"/>
      <c r="WEN8" s="235"/>
      <c r="WEO8" s="235"/>
      <c r="WEP8" s="235"/>
      <c r="WEQ8" s="235"/>
      <c r="WER8" s="235"/>
      <c r="WES8" s="235"/>
      <c r="WET8" s="235"/>
      <c r="WEU8" s="235"/>
      <c r="WEV8" s="235"/>
      <c r="WEW8" s="235"/>
      <c r="WEX8" s="235"/>
      <c r="WEY8" s="235"/>
      <c r="WEZ8" s="235"/>
      <c r="WFA8" s="235"/>
      <c r="WFB8" s="235"/>
      <c r="WFC8" s="235"/>
      <c r="WFD8" s="235"/>
      <c r="WFE8" s="235"/>
      <c r="WFF8" s="235"/>
      <c r="WFG8" s="235"/>
      <c r="WFH8" s="235"/>
      <c r="WFI8" s="235"/>
      <c r="WFJ8" s="235"/>
      <c r="WFK8" s="235"/>
      <c r="WFL8" s="235"/>
      <c r="WFM8" s="235"/>
      <c r="WFN8" s="235"/>
      <c r="WFO8" s="235"/>
      <c r="WFP8" s="235"/>
      <c r="WFQ8" s="235"/>
      <c r="WFR8" s="235"/>
      <c r="WFS8" s="235"/>
      <c r="WFT8" s="235"/>
      <c r="WFU8" s="235"/>
      <c r="WFV8" s="235"/>
      <c r="WFW8" s="235"/>
      <c r="WFX8" s="235"/>
      <c r="WFY8" s="235"/>
      <c r="WFZ8" s="235"/>
      <c r="WGA8" s="235"/>
      <c r="WGB8" s="235"/>
      <c r="WGC8" s="235"/>
      <c r="WGD8" s="235"/>
      <c r="WGE8" s="235"/>
      <c r="WGF8" s="235"/>
      <c r="WGG8" s="235"/>
      <c r="WGH8" s="235"/>
      <c r="WGI8" s="235"/>
      <c r="WGJ8" s="235"/>
      <c r="WGK8" s="235"/>
      <c r="WGL8" s="235"/>
      <c r="WGM8" s="235"/>
      <c r="WGN8" s="235"/>
      <c r="WGO8" s="235"/>
      <c r="WGP8" s="235"/>
      <c r="WGQ8" s="235"/>
      <c r="WGR8" s="235"/>
      <c r="WGS8" s="235"/>
      <c r="WGT8" s="235"/>
      <c r="WGU8" s="235"/>
      <c r="WGV8" s="235"/>
      <c r="WGW8" s="235"/>
      <c r="WGX8" s="235"/>
      <c r="WGY8" s="235"/>
      <c r="WGZ8" s="235"/>
      <c r="WHA8" s="235"/>
      <c r="WHB8" s="235"/>
      <c r="WHC8" s="235"/>
      <c r="WHD8" s="235"/>
      <c r="WHE8" s="235"/>
      <c r="WHF8" s="235"/>
      <c r="WHG8" s="235"/>
      <c r="WHH8" s="235"/>
      <c r="WHI8" s="235"/>
      <c r="WHJ8" s="235"/>
      <c r="WHK8" s="235"/>
      <c r="WHL8" s="235"/>
      <c r="WHM8" s="235"/>
      <c r="WHN8" s="235"/>
      <c r="WHO8" s="235"/>
      <c r="WHP8" s="235"/>
      <c r="WHQ8" s="235"/>
      <c r="WHR8" s="235"/>
      <c r="WHS8" s="235"/>
      <c r="WHT8" s="235"/>
      <c r="WHU8" s="235"/>
      <c r="WHV8" s="235"/>
      <c r="WHW8" s="235"/>
      <c r="WHX8" s="235"/>
      <c r="WHY8" s="235"/>
      <c r="WHZ8" s="235"/>
      <c r="WIA8" s="235"/>
      <c r="WIB8" s="235"/>
      <c r="WIC8" s="235"/>
      <c r="WID8" s="235"/>
      <c r="WIE8" s="235"/>
      <c r="WIF8" s="235"/>
      <c r="WIG8" s="235"/>
      <c r="WIH8" s="235"/>
      <c r="WII8" s="235"/>
      <c r="WIJ8" s="235"/>
      <c r="WIK8" s="235"/>
      <c r="WIL8" s="235"/>
      <c r="WIM8" s="235"/>
      <c r="WIN8" s="235"/>
      <c r="WIO8" s="235"/>
      <c r="WIP8" s="235"/>
      <c r="WIQ8" s="235"/>
      <c r="WIR8" s="235"/>
      <c r="WIS8" s="235"/>
      <c r="WIT8" s="235"/>
      <c r="WIU8" s="235"/>
      <c r="WIV8" s="235"/>
      <c r="WIW8" s="235"/>
      <c r="WIX8" s="235"/>
      <c r="WIY8" s="235"/>
      <c r="WIZ8" s="235"/>
      <c r="WJA8" s="235"/>
      <c r="WJB8" s="235"/>
      <c r="WJC8" s="235"/>
      <c r="WJD8" s="235"/>
      <c r="WJE8" s="235"/>
      <c r="WJF8" s="235"/>
      <c r="WJG8" s="235"/>
      <c r="WJH8" s="235"/>
      <c r="WJI8" s="235"/>
      <c r="WJJ8" s="235"/>
      <c r="WJK8" s="235"/>
      <c r="WJL8" s="235"/>
      <c r="WJM8" s="235"/>
      <c r="WJN8" s="235"/>
      <c r="WJO8" s="235"/>
      <c r="WJP8" s="235"/>
      <c r="WJQ8" s="235"/>
      <c r="WJR8" s="235"/>
      <c r="WJS8" s="235"/>
      <c r="WJT8" s="235"/>
      <c r="WJU8" s="235"/>
      <c r="WJV8" s="235"/>
      <c r="WJW8" s="235"/>
      <c r="WJX8" s="235"/>
      <c r="WJY8" s="235"/>
      <c r="WJZ8" s="235"/>
      <c r="WKA8" s="235"/>
      <c r="WKB8" s="235"/>
      <c r="WKC8" s="235"/>
      <c r="WKD8" s="235"/>
      <c r="WKE8" s="235"/>
      <c r="WKF8" s="235"/>
      <c r="WKG8" s="235"/>
      <c r="WKH8" s="235"/>
      <c r="WKI8" s="235"/>
      <c r="WKJ8" s="235"/>
      <c r="WKK8" s="235"/>
      <c r="WKL8" s="235"/>
      <c r="WKM8" s="235"/>
      <c r="WKN8" s="235"/>
      <c r="WKO8" s="235"/>
      <c r="WKP8" s="235"/>
      <c r="WKQ8" s="235"/>
      <c r="WKR8" s="235"/>
      <c r="WKS8" s="235"/>
      <c r="WKT8" s="235"/>
      <c r="WKU8" s="235"/>
      <c r="WKV8" s="235"/>
      <c r="WKW8" s="235"/>
      <c r="WKX8" s="235"/>
      <c r="WKY8" s="235"/>
      <c r="WKZ8" s="235"/>
      <c r="WLA8" s="235"/>
      <c r="WLB8" s="235"/>
      <c r="WLC8" s="235"/>
      <c r="WLD8" s="235"/>
      <c r="WLE8" s="235"/>
      <c r="WLF8" s="235"/>
      <c r="WLG8" s="235"/>
      <c r="WLH8" s="235"/>
      <c r="WLI8" s="235"/>
      <c r="WLJ8" s="235"/>
      <c r="WLK8" s="235"/>
      <c r="WLL8" s="235"/>
      <c r="WLM8" s="235"/>
      <c r="WLN8" s="235"/>
      <c r="WLO8" s="235"/>
      <c r="WLP8" s="235"/>
      <c r="WLQ8" s="235"/>
      <c r="WLR8" s="235"/>
      <c r="WLS8" s="235"/>
      <c r="WLT8" s="235"/>
      <c r="WLU8" s="235"/>
      <c r="WLV8" s="235"/>
      <c r="WLW8" s="235"/>
      <c r="WLX8" s="235"/>
      <c r="WLY8" s="235"/>
      <c r="WLZ8" s="235"/>
      <c r="WMA8" s="235"/>
      <c r="WMB8" s="235"/>
      <c r="WMC8" s="235"/>
      <c r="WMD8" s="235"/>
      <c r="WME8" s="235"/>
      <c r="WMF8" s="235"/>
      <c r="WMG8" s="235"/>
      <c r="WMH8" s="235"/>
      <c r="WMI8" s="235"/>
      <c r="WMJ8" s="235"/>
      <c r="WMK8" s="235"/>
      <c r="WML8" s="235"/>
      <c r="WMM8" s="235"/>
      <c r="WMN8" s="235"/>
      <c r="WMO8" s="235"/>
      <c r="WMP8" s="235"/>
      <c r="WMQ8" s="235"/>
      <c r="WMR8" s="235"/>
      <c r="WMS8" s="235"/>
      <c r="WMT8" s="235"/>
      <c r="WMU8" s="235"/>
      <c r="WMV8" s="235"/>
      <c r="WMW8" s="235"/>
      <c r="WMX8" s="235"/>
      <c r="WMY8" s="235"/>
      <c r="WMZ8" s="235"/>
      <c r="WNA8" s="235"/>
      <c r="WNB8" s="235"/>
      <c r="WNC8" s="235"/>
      <c r="WND8" s="235"/>
      <c r="WNE8" s="235"/>
      <c r="WNF8" s="235"/>
      <c r="WNG8" s="235"/>
      <c r="WNH8" s="235"/>
      <c r="WNI8" s="235"/>
      <c r="WNJ8" s="235"/>
      <c r="WNK8" s="235"/>
      <c r="WNL8" s="235"/>
      <c r="WNM8" s="235"/>
      <c r="WNN8" s="235"/>
      <c r="WNO8" s="235"/>
      <c r="WNP8" s="235"/>
      <c r="WNQ8" s="235"/>
      <c r="WNR8" s="235"/>
      <c r="WNS8" s="235"/>
      <c r="WNT8" s="235"/>
      <c r="WNU8" s="235"/>
      <c r="WNV8" s="235"/>
      <c r="WNW8" s="235"/>
      <c r="WNX8" s="235"/>
      <c r="WNY8" s="235"/>
      <c r="WNZ8" s="235"/>
      <c r="WOA8" s="235"/>
      <c r="WOB8" s="235"/>
      <c r="WOC8" s="235"/>
      <c r="WOD8" s="235"/>
      <c r="WOE8" s="235"/>
      <c r="WOF8" s="235"/>
      <c r="WOG8" s="235"/>
      <c r="WOH8" s="235"/>
      <c r="WOI8" s="235"/>
      <c r="WOJ8" s="235"/>
      <c r="WOK8" s="235"/>
      <c r="WOL8" s="235"/>
      <c r="WOM8" s="235"/>
      <c r="WON8" s="235"/>
      <c r="WOO8" s="235"/>
      <c r="WOP8" s="235"/>
      <c r="WOQ8" s="235"/>
      <c r="WOR8" s="235"/>
      <c r="WOS8" s="235"/>
      <c r="WOT8" s="235"/>
      <c r="WOU8" s="235"/>
      <c r="WOV8" s="235"/>
      <c r="WOW8" s="235"/>
      <c r="WOX8" s="235"/>
      <c r="WOY8" s="235"/>
      <c r="WOZ8" s="235"/>
      <c r="WPA8" s="235"/>
      <c r="WPB8" s="235"/>
      <c r="WPC8" s="235"/>
      <c r="WPD8" s="235"/>
      <c r="WPE8" s="235"/>
      <c r="WPF8" s="235"/>
      <c r="WPG8" s="235"/>
      <c r="WPH8" s="235"/>
      <c r="WPI8" s="235"/>
      <c r="WPJ8" s="235"/>
      <c r="WPK8" s="235"/>
      <c r="WPL8" s="235"/>
      <c r="WPM8" s="235"/>
      <c r="WPN8" s="235"/>
      <c r="WPO8" s="235"/>
      <c r="WPP8" s="235"/>
      <c r="WPQ8" s="235"/>
      <c r="WPR8" s="235"/>
      <c r="WPS8" s="235"/>
      <c r="WPT8" s="235"/>
      <c r="WPU8" s="235"/>
      <c r="WPV8" s="235"/>
      <c r="WPW8" s="235"/>
      <c r="WPX8" s="235"/>
      <c r="WPY8" s="235"/>
      <c r="WPZ8" s="235"/>
      <c r="WQA8" s="235"/>
      <c r="WQB8" s="235"/>
      <c r="WQC8" s="235"/>
      <c r="WQD8" s="235"/>
      <c r="WQE8" s="235"/>
      <c r="WQF8" s="235"/>
      <c r="WQG8" s="235"/>
      <c r="WQH8" s="235"/>
      <c r="WQI8" s="235"/>
      <c r="WQJ8" s="235"/>
      <c r="WQK8" s="235"/>
      <c r="WQL8" s="235"/>
      <c r="WQM8" s="235"/>
      <c r="WQN8" s="235"/>
      <c r="WQO8" s="235"/>
      <c r="WQP8" s="235"/>
      <c r="WQQ8" s="235"/>
      <c r="WQR8" s="235"/>
      <c r="WQS8" s="235"/>
      <c r="WQT8" s="235"/>
      <c r="WQU8" s="235"/>
      <c r="WQV8" s="235"/>
      <c r="WQW8" s="235"/>
      <c r="WQX8" s="235"/>
      <c r="WQY8" s="235"/>
      <c r="WQZ8" s="235"/>
      <c r="WRA8" s="235"/>
      <c r="WRB8" s="235"/>
      <c r="WRC8" s="235"/>
      <c r="WRD8" s="235"/>
      <c r="WRE8" s="235"/>
      <c r="WRF8" s="235"/>
      <c r="WRG8" s="235"/>
      <c r="WRH8" s="235"/>
      <c r="WRI8" s="235"/>
      <c r="WRJ8" s="235"/>
      <c r="WRK8" s="235"/>
      <c r="WRL8" s="235"/>
      <c r="WRM8" s="235"/>
      <c r="WRN8" s="235"/>
      <c r="WRO8" s="235"/>
      <c r="WRP8" s="235"/>
      <c r="WRQ8" s="235"/>
      <c r="WRR8" s="235"/>
      <c r="WRS8" s="235"/>
      <c r="WRT8" s="235"/>
      <c r="WRU8" s="235"/>
      <c r="WRV8" s="235"/>
      <c r="WRW8" s="235"/>
      <c r="WRX8" s="235"/>
      <c r="WRY8" s="235"/>
      <c r="WRZ8" s="235"/>
      <c r="WSA8" s="235"/>
      <c r="WSB8" s="235"/>
      <c r="WSC8" s="235"/>
      <c r="WSD8" s="235"/>
      <c r="WSE8" s="235"/>
      <c r="WSF8" s="235"/>
      <c r="WSG8" s="235"/>
      <c r="WSH8" s="235"/>
      <c r="WSI8" s="235"/>
      <c r="WSJ8" s="235"/>
      <c r="WSK8" s="235"/>
      <c r="WSL8" s="235"/>
      <c r="WSM8" s="235"/>
      <c r="WSN8" s="235"/>
      <c r="WSO8" s="235"/>
      <c r="WSP8" s="235"/>
      <c r="WSQ8" s="235"/>
      <c r="WSR8" s="235"/>
      <c r="WSS8" s="235"/>
      <c r="WST8" s="235"/>
      <c r="WSU8" s="235"/>
      <c r="WSV8" s="235"/>
      <c r="WSW8" s="235"/>
      <c r="WSX8" s="235"/>
      <c r="WSY8" s="235"/>
      <c r="WSZ8" s="235"/>
      <c r="WTA8" s="235"/>
      <c r="WTB8" s="235"/>
      <c r="WTC8" s="235"/>
      <c r="WTD8" s="235"/>
      <c r="WTE8" s="235"/>
      <c r="WTF8" s="235"/>
      <c r="WTG8" s="235"/>
      <c r="WTH8" s="235"/>
      <c r="WTI8" s="235"/>
      <c r="WTJ8" s="235"/>
      <c r="WTK8" s="235"/>
      <c r="WTL8" s="235"/>
      <c r="WTM8" s="235"/>
      <c r="WTN8" s="235"/>
      <c r="WTO8" s="235"/>
      <c r="WTP8" s="235"/>
      <c r="WTQ8" s="235"/>
      <c r="WTR8" s="235"/>
      <c r="WTS8" s="235"/>
      <c r="WTT8" s="235"/>
      <c r="WTU8" s="235"/>
      <c r="WTV8" s="235"/>
      <c r="WTW8" s="235"/>
      <c r="WTX8" s="235"/>
      <c r="WTY8" s="235"/>
      <c r="WTZ8" s="235"/>
      <c r="WUA8" s="235"/>
      <c r="WUB8" s="235"/>
      <c r="WUC8" s="235"/>
      <c r="WUD8" s="235"/>
      <c r="WUE8" s="235"/>
      <c r="WUF8" s="235"/>
      <c r="WUG8" s="235"/>
      <c r="WUH8" s="235"/>
      <c r="WUI8" s="235"/>
      <c r="WUJ8" s="235"/>
      <c r="WUK8" s="235"/>
      <c r="WUL8" s="235"/>
      <c r="WUM8" s="235"/>
      <c r="WUN8" s="235"/>
      <c r="WUO8" s="235"/>
      <c r="WUP8" s="235"/>
      <c r="WUQ8" s="235"/>
      <c r="WUR8" s="235"/>
      <c r="WUS8" s="235"/>
      <c r="WUT8" s="235"/>
      <c r="WUU8" s="235"/>
      <c r="WUV8" s="235"/>
      <c r="WUW8" s="235"/>
      <c r="WUX8" s="235"/>
      <c r="WUY8" s="235"/>
      <c r="WUZ8" s="235"/>
      <c r="WVA8" s="235"/>
      <c r="WVB8" s="235"/>
      <c r="WVC8" s="235"/>
      <c r="WVD8" s="235"/>
      <c r="WVE8" s="235"/>
      <c r="WVF8" s="235"/>
      <c r="WVG8" s="235"/>
      <c r="WVH8" s="235"/>
      <c r="WVI8" s="235"/>
      <c r="WVJ8" s="235"/>
      <c r="WVK8" s="235"/>
      <c r="WVL8" s="235"/>
      <c r="WVM8" s="235"/>
      <c r="WVN8" s="235"/>
      <c r="WVO8" s="235"/>
      <c r="WVP8" s="235"/>
      <c r="WVQ8" s="235"/>
      <c r="WVR8" s="235"/>
      <c r="WVS8" s="235"/>
      <c r="WVT8" s="235"/>
      <c r="WVU8" s="235"/>
      <c r="WVV8" s="235"/>
      <c r="WVW8" s="235"/>
      <c r="WVX8" s="235"/>
      <c r="WVY8" s="235"/>
      <c r="WVZ8" s="235"/>
      <c r="WWA8" s="235"/>
      <c r="WWB8" s="235"/>
      <c r="WWC8" s="235"/>
      <c r="WWD8" s="235"/>
      <c r="WWE8" s="235"/>
      <c r="WWF8" s="235"/>
      <c r="WWG8" s="235"/>
      <c r="WWH8" s="235"/>
      <c r="WWI8" s="235"/>
      <c r="WWJ8" s="235"/>
      <c r="WWK8" s="235"/>
      <c r="WWL8" s="235"/>
      <c r="WWM8" s="235"/>
      <c r="WWN8" s="235"/>
      <c r="WWO8" s="235"/>
      <c r="WWP8" s="235"/>
      <c r="WWQ8" s="235"/>
      <c r="WWR8" s="235"/>
      <c r="WWS8" s="235"/>
      <c r="WWT8" s="235"/>
      <c r="WWU8" s="235"/>
      <c r="WWV8" s="235"/>
      <c r="WWW8" s="235"/>
      <c r="WWX8" s="235"/>
      <c r="WWY8" s="235"/>
      <c r="WWZ8" s="235"/>
      <c r="WXA8" s="235"/>
      <c r="WXB8" s="235"/>
      <c r="WXC8" s="235"/>
      <c r="WXD8" s="235"/>
      <c r="WXE8" s="235"/>
      <c r="WXF8" s="235"/>
      <c r="WXG8" s="235"/>
      <c r="WXH8" s="235"/>
      <c r="WXI8" s="235"/>
      <c r="WXJ8" s="235"/>
      <c r="WXK8" s="235"/>
      <c r="WXL8" s="235"/>
      <c r="WXM8" s="235"/>
      <c r="WXN8" s="235"/>
      <c r="WXO8" s="235"/>
      <c r="WXP8" s="235"/>
      <c r="WXQ8" s="235"/>
      <c r="WXR8" s="235"/>
      <c r="WXS8" s="235"/>
      <c r="WXT8" s="235"/>
      <c r="WXU8" s="235"/>
      <c r="WXV8" s="235"/>
      <c r="WXW8" s="235"/>
      <c r="WXX8" s="235"/>
      <c r="WXY8" s="235"/>
      <c r="WXZ8" s="235"/>
      <c r="WYA8" s="235"/>
      <c r="WYB8" s="235"/>
      <c r="WYC8" s="235"/>
      <c r="WYD8" s="235"/>
      <c r="WYE8" s="235"/>
      <c r="WYF8" s="235"/>
      <c r="WYG8" s="235"/>
      <c r="WYH8" s="235"/>
      <c r="WYI8" s="235"/>
      <c r="WYJ8" s="235"/>
      <c r="WYK8" s="235"/>
      <c r="WYL8" s="235"/>
      <c r="WYM8" s="235"/>
      <c r="WYN8" s="235"/>
      <c r="WYO8" s="235"/>
      <c r="WYP8" s="235"/>
      <c r="WYQ8" s="235"/>
      <c r="WYR8" s="235"/>
      <c r="WYS8" s="235"/>
      <c r="WYT8" s="235"/>
      <c r="WYU8" s="235"/>
      <c r="WYV8" s="235"/>
      <c r="WYW8" s="235"/>
      <c r="WYX8" s="235"/>
      <c r="WYY8" s="235"/>
      <c r="WYZ8" s="235"/>
      <c r="WZA8" s="235"/>
      <c r="WZB8" s="235"/>
      <c r="WZC8" s="235"/>
      <c r="WZD8" s="235"/>
      <c r="WZE8" s="235"/>
      <c r="WZF8" s="235"/>
      <c r="WZG8" s="235"/>
      <c r="WZH8" s="235"/>
      <c r="WZI8" s="235"/>
      <c r="WZJ8" s="235"/>
      <c r="WZK8" s="235"/>
      <c r="WZL8" s="235"/>
      <c r="WZM8" s="235"/>
      <c r="WZN8" s="235"/>
      <c r="WZO8" s="235"/>
      <c r="WZP8" s="235"/>
      <c r="WZQ8" s="235"/>
      <c r="WZR8" s="235"/>
      <c r="WZS8" s="235"/>
      <c r="WZT8" s="235"/>
      <c r="WZU8" s="235"/>
      <c r="WZV8" s="235"/>
      <c r="WZW8" s="235"/>
      <c r="WZX8" s="235"/>
      <c r="WZY8" s="235"/>
      <c r="WZZ8" s="235"/>
      <c r="XAA8" s="235"/>
      <c r="XAB8" s="235"/>
      <c r="XAC8" s="235"/>
      <c r="XAD8" s="235"/>
      <c r="XAE8" s="235"/>
      <c r="XAF8" s="235"/>
      <c r="XAG8" s="235"/>
      <c r="XAH8" s="235"/>
      <c r="XAI8" s="235"/>
      <c r="XAJ8" s="235"/>
      <c r="XAK8" s="235"/>
      <c r="XAL8" s="235"/>
      <c r="XAM8" s="235"/>
      <c r="XAN8" s="235"/>
      <c r="XAO8" s="235"/>
      <c r="XAP8" s="235"/>
      <c r="XAQ8" s="235"/>
      <c r="XAR8" s="235"/>
      <c r="XAS8" s="235"/>
      <c r="XAT8" s="235"/>
      <c r="XAU8" s="235"/>
      <c r="XAV8" s="235"/>
      <c r="XAW8" s="235"/>
      <c r="XAX8" s="235"/>
      <c r="XAY8" s="235"/>
      <c r="XAZ8" s="235"/>
      <c r="XBA8" s="235"/>
      <c r="XBB8" s="235"/>
      <c r="XBC8" s="235"/>
      <c r="XBD8" s="235"/>
      <c r="XBE8" s="235"/>
      <c r="XBF8" s="235"/>
      <c r="XBG8" s="235"/>
      <c r="XBH8" s="235"/>
      <c r="XBI8" s="235"/>
      <c r="XBJ8" s="235"/>
      <c r="XBK8" s="235"/>
      <c r="XBL8" s="235"/>
      <c r="XBM8" s="235"/>
      <c r="XBN8" s="235"/>
      <c r="XBO8" s="235"/>
      <c r="XBP8" s="235"/>
      <c r="XBQ8" s="235"/>
      <c r="XBR8" s="235"/>
      <c r="XBS8" s="235"/>
      <c r="XBT8" s="235"/>
      <c r="XBU8" s="235"/>
      <c r="XBV8" s="235"/>
      <c r="XBW8" s="235"/>
      <c r="XBX8" s="235"/>
      <c r="XBY8" s="235"/>
      <c r="XBZ8" s="235"/>
      <c r="XCA8" s="235"/>
      <c r="XCB8" s="235"/>
      <c r="XCC8" s="235"/>
      <c r="XCD8" s="235"/>
      <c r="XCE8" s="235"/>
      <c r="XCF8" s="235"/>
      <c r="XCG8" s="235"/>
      <c r="XCH8" s="235"/>
      <c r="XCI8" s="235"/>
      <c r="XCJ8" s="235"/>
      <c r="XCK8" s="235"/>
      <c r="XCL8" s="235"/>
      <c r="XCM8" s="235"/>
      <c r="XCN8" s="235"/>
      <c r="XCO8" s="235"/>
      <c r="XCP8" s="235"/>
      <c r="XCQ8" s="235"/>
      <c r="XCR8" s="235"/>
      <c r="XCS8" s="235"/>
      <c r="XCT8" s="235"/>
      <c r="XCU8" s="235"/>
      <c r="XCV8" s="235"/>
      <c r="XCW8" s="235"/>
      <c r="XCX8" s="235"/>
      <c r="XCY8" s="235"/>
      <c r="XCZ8" s="235"/>
      <c r="XDA8" s="235"/>
      <c r="XDB8" s="235"/>
      <c r="XDC8" s="235"/>
      <c r="XDD8" s="235"/>
      <c r="XDE8" s="235"/>
      <c r="XDF8" s="235"/>
      <c r="XDG8" s="235"/>
      <c r="XDH8" s="235"/>
      <c r="XDI8" s="235"/>
      <c r="XDJ8" s="235"/>
      <c r="XDK8" s="235"/>
      <c r="XDL8" s="235"/>
      <c r="XDM8" s="235"/>
      <c r="XDN8" s="235"/>
      <c r="XDO8" s="235"/>
      <c r="XDP8" s="235"/>
      <c r="XDQ8" s="235"/>
      <c r="XDR8" s="235"/>
      <c r="XDS8" s="235"/>
      <c r="XDT8" s="235"/>
      <c r="XDU8" s="235"/>
      <c r="XDV8" s="235"/>
      <c r="XDW8" s="235"/>
      <c r="XDX8" s="235"/>
      <c r="XDY8" s="235"/>
      <c r="XDZ8" s="235"/>
      <c r="XEA8" s="235"/>
      <c r="XEB8" s="235"/>
      <c r="XEC8" s="235"/>
      <c r="XED8" s="235"/>
      <c r="XEE8" s="235"/>
      <c r="XEF8" s="235"/>
      <c r="XEG8" s="235"/>
      <c r="XEH8" s="235"/>
      <c r="XEI8" s="235"/>
      <c r="XEJ8" s="235"/>
      <c r="XEK8" s="235"/>
      <c r="XEL8" s="235"/>
      <c r="XEM8" s="235"/>
      <c r="XEN8" s="235"/>
      <c r="XEO8" s="235"/>
      <c r="XEP8" s="235"/>
      <c r="XEQ8" s="235"/>
      <c r="XER8" s="235"/>
      <c r="XES8" s="235"/>
      <c r="XET8" s="235"/>
      <c r="XEU8" s="235"/>
      <c r="XEV8" s="235"/>
      <c r="XEW8" s="235"/>
      <c r="XEX8" s="235"/>
      <c r="XEY8" s="235"/>
      <c r="XEZ8" s="235"/>
      <c r="XFA8" s="235"/>
      <c r="XFB8" s="235"/>
      <c r="XFC8" s="235"/>
      <c r="XFD8" s="235"/>
    </row>
    <row r="9" s="213" customFormat="1" ht="17" customHeight="1" spans="1:39 14370:16384">
      <c r="A9" s="236" t="s">
        <v>135</v>
      </c>
      <c r="B9" s="233">
        <f t="shared" si="0"/>
        <v>3460</v>
      </c>
      <c r="C9" s="233">
        <f t="shared" si="1"/>
        <v>107</v>
      </c>
      <c r="D9" s="209">
        <v>87</v>
      </c>
      <c r="E9" s="209"/>
      <c r="F9" s="209"/>
      <c r="G9" s="209">
        <v>20</v>
      </c>
      <c r="H9" s="233">
        <f t="shared" si="5"/>
        <v>1683</v>
      </c>
      <c r="I9" s="209">
        <v>11</v>
      </c>
      <c r="J9" s="209">
        <v>1</v>
      </c>
      <c r="K9" s="209">
        <v>1</v>
      </c>
      <c r="L9" s="209"/>
      <c r="M9" s="209"/>
      <c r="N9" s="209"/>
      <c r="O9" s="209"/>
      <c r="P9" s="209"/>
      <c r="Q9" s="209"/>
      <c r="R9" s="209">
        <v>1670</v>
      </c>
      <c r="S9" s="233">
        <f t="shared" si="2"/>
        <v>0</v>
      </c>
      <c r="T9" s="209"/>
      <c r="U9" s="209"/>
      <c r="V9" s="209"/>
      <c r="W9" s="209"/>
      <c r="X9" s="209"/>
      <c r="Y9" s="233">
        <f t="shared" si="3"/>
        <v>125</v>
      </c>
      <c r="Z9" s="209">
        <v>104</v>
      </c>
      <c r="AA9" s="209">
        <v>21</v>
      </c>
      <c r="AB9" s="209"/>
      <c r="AC9" s="209">
        <v>1545</v>
      </c>
      <c r="AD9" s="233">
        <f t="shared" si="4"/>
        <v>0</v>
      </c>
      <c r="AE9" s="209"/>
      <c r="AF9" s="209"/>
      <c r="AG9" s="209"/>
      <c r="AH9" s="209"/>
      <c r="AI9" s="209"/>
      <c r="AJ9" s="209"/>
      <c r="AK9" s="209"/>
      <c r="AL9" s="213"/>
      <c r="AM9" s="213"/>
      <c r="UFR9" s="235"/>
      <c r="UFS9" s="235"/>
      <c r="UFT9" s="235"/>
      <c r="UFU9" s="235"/>
      <c r="UFV9" s="235"/>
      <c r="UFW9" s="235"/>
      <c r="UFX9" s="235"/>
      <c r="UFY9" s="235"/>
      <c r="UFZ9" s="235"/>
      <c r="UGA9" s="235"/>
      <c r="UGB9" s="235"/>
      <c r="UGC9" s="235"/>
      <c r="UGD9" s="235"/>
      <c r="UGE9" s="235"/>
      <c r="UGF9" s="235"/>
      <c r="UGG9" s="235"/>
      <c r="UGH9" s="235"/>
      <c r="UGI9" s="235"/>
      <c r="UGJ9" s="235"/>
      <c r="UGK9" s="235"/>
      <c r="UGL9" s="235"/>
      <c r="UGM9" s="235"/>
      <c r="UGN9" s="235"/>
      <c r="UGO9" s="235"/>
      <c r="UGP9" s="235"/>
      <c r="UGQ9" s="235"/>
      <c r="UGR9" s="235"/>
      <c r="UGS9" s="235"/>
      <c r="UGT9" s="235"/>
      <c r="UGU9" s="235"/>
      <c r="UGV9" s="235"/>
      <c r="UGW9" s="235"/>
      <c r="UGX9" s="235"/>
      <c r="UGY9" s="235"/>
      <c r="UGZ9" s="235"/>
      <c r="UHA9" s="235"/>
      <c r="UHB9" s="235"/>
      <c r="UHC9" s="235"/>
      <c r="UHD9" s="235"/>
      <c r="UHE9" s="235"/>
      <c r="UHF9" s="235"/>
      <c r="UHG9" s="235"/>
      <c r="UHH9" s="235"/>
      <c r="UHI9" s="235"/>
      <c r="UHJ9" s="235"/>
      <c r="UHK9" s="235"/>
      <c r="UHL9" s="235"/>
      <c r="UHM9" s="235"/>
      <c r="UHN9" s="235"/>
      <c r="UHO9" s="235"/>
      <c r="UHP9" s="235"/>
      <c r="UHQ9" s="235"/>
      <c r="UHR9" s="235"/>
      <c r="UHS9" s="235"/>
      <c r="UHT9" s="235"/>
      <c r="UHU9" s="235"/>
      <c r="UHV9" s="235"/>
      <c r="UHW9" s="235"/>
      <c r="UHX9" s="235"/>
      <c r="UHY9" s="235"/>
      <c r="UHZ9" s="235"/>
      <c r="UIA9" s="235"/>
      <c r="UIB9" s="235"/>
      <c r="UIC9" s="235"/>
      <c r="UID9" s="235"/>
      <c r="UIE9" s="235"/>
      <c r="UIF9" s="235"/>
      <c r="UIG9" s="235"/>
      <c r="UIH9" s="235"/>
      <c r="UII9" s="235"/>
      <c r="UIJ9" s="235"/>
      <c r="UIK9" s="235"/>
      <c r="UIL9" s="235"/>
      <c r="UIM9" s="235"/>
      <c r="UIN9" s="235"/>
      <c r="UIO9" s="235"/>
      <c r="UIP9" s="235"/>
      <c r="UIQ9" s="235"/>
      <c r="UIR9" s="235"/>
      <c r="UIS9" s="235"/>
      <c r="UIT9" s="235"/>
      <c r="UIU9" s="235"/>
      <c r="UIV9" s="235"/>
      <c r="UIW9" s="235"/>
      <c r="UIX9" s="235"/>
      <c r="UIY9" s="235"/>
      <c r="UIZ9" s="235"/>
      <c r="UJA9" s="235"/>
      <c r="UJB9" s="235"/>
      <c r="UJC9" s="235"/>
      <c r="UJD9" s="235"/>
      <c r="UJE9" s="235"/>
      <c r="UJF9" s="235"/>
      <c r="UJG9" s="235"/>
      <c r="UJH9" s="235"/>
      <c r="UJI9" s="235"/>
      <c r="UJJ9" s="235"/>
      <c r="UJK9" s="235"/>
      <c r="UJL9" s="235"/>
      <c r="UJM9" s="235"/>
      <c r="UJN9" s="235"/>
      <c r="UJO9" s="235"/>
      <c r="UJP9" s="235"/>
      <c r="UJQ9" s="235"/>
      <c r="UJR9" s="235"/>
      <c r="UJS9" s="235"/>
      <c r="UJT9" s="235"/>
      <c r="UJU9" s="235"/>
      <c r="UJV9" s="235"/>
      <c r="UJW9" s="235"/>
      <c r="UJX9" s="235"/>
      <c r="UJY9" s="235"/>
      <c r="UJZ9" s="235"/>
      <c r="UKA9" s="235"/>
      <c r="UKB9" s="235"/>
      <c r="UKC9" s="235"/>
      <c r="UKD9" s="235"/>
      <c r="UKE9" s="235"/>
      <c r="UKF9" s="235"/>
      <c r="UKG9" s="235"/>
      <c r="UKH9" s="235"/>
      <c r="UKI9" s="235"/>
      <c r="UKJ9" s="235"/>
      <c r="UKK9" s="235"/>
      <c r="UKL9" s="235"/>
      <c r="UKM9" s="235"/>
      <c r="UKN9" s="235"/>
      <c r="UKO9" s="235"/>
      <c r="UKP9" s="235"/>
      <c r="UKQ9" s="235"/>
      <c r="UKR9" s="235"/>
      <c r="UKS9" s="235"/>
      <c r="UKT9" s="235"/>
      <c r="UKU9" s="235"/>
      <c r="UKV9" s="235"/>
      <c r="UKW9" s="235"/>
      <c r="UKX9" s="235"/>
      <c r="UKY9" s="235"/>
      <c r="UKZ9" s="235"/>
      <c r="ULA9" s="235"/>
      <c r="ULB9" s="235"/>
      <c r="ULC9" s="235"/>
      <c r="ULD9" s="235"/>
      <c r="ULE9" s="235"/>
      <c r="ULF9" s="235"/>
      <c r="ULG9" s="235"/>
      <c r="ULH9" s="235"/>
      <c r="ULI9" s="235"/>
      <c r="ULJ9" s="235"/>
      <c r="ULK9" s="235"/>
      <c r="ULL9" s="235"/>
      <c r="ULM9" s="235"/>
      <c r="ULN9" s="235"/>
      <c r="ULO9" s="235"/>
      <c r="ULP9" s="235"/>
      <c r="ULQ9" s="235"/>
      <c r="ULR9" s="235"/>
      <c r="ULS9" s="235"/>
      <c r="ULT9" s="235"/>
      <c r="ULU9" s="235"/>
      <c r="ULV9" s="235"/>
      <c r="ULW9" s="235"/>
      <c r="ULX9" s="235"/>
      <c r="ULY9" s="235"/>
      <c r="ULZ9" s="235"/>
      <c r="UMA9" s="235"/>
      <c r="UMB9" s="235"/>
      <c r="UMC9" s="235"/>
      <c r="UMD9" s="235"/>
      <c r="UME9" s="235"/>
      <c r="UMF9" s="235"/>
      <c r="UMG9" s="235"/>
      <c r="UMH9" s="235"/>
      <c r="UMI9" s="235"/>
      <c r="UMJ9" s="235"/>
      <c r="UMK9" s="235"/>
      <c r="UML9" s="235"/>
      <c r="UMM9" s="235"/>
      <c r="UMN9" s="235"/>
      <c r="UMO9" s="235"/>
      <c r="UMP9" s="235"/>
      <c r="UMQ9" s="235"/>
      <c r="UMR9" s="235"/>
      <c r="UMS9" s="235"/>
      <c r="UMT9" s="235"/>
      <c r="UMU9" s="235"/>
      <c r="UMV9" s="235"/>
      <c r="UMW9" s="235"/>
      <c r="UMX9" s="235"/>
      <c r="UMY9" s="235"/>
      <c r="UMZ9" s="235"/>
      <c r="UNA9" s="235"/>
      <c r="UNB9" s="235"/>
      <c r="UNC9" s="235"/>
      <c r="UND9" s="235"/>
      <c r="UNE9" s="235"/>
      <c r="UNF9" s="235"/>
      <c r="UNG9" s="235"/>
      <c r="UNH9" s="235"/>
      <c r="UNI9" s="235"/>
      <c r="UNJ9" s="235"/>
      <c r="UNK9" s="235"/>
      <c r="UNL9" s="235"/>
      <c r="UNM9" s="235"/>
      <c r="UNN9" s="235"/>
      <c r="UNO9" s="235"/>
      <c r="UNP9" s="235"/>
      <c r="UNQ9" s="235"/>
      <c r="UNR9" s="235"/>
      <c r="UNS9" s="235"/>
      <c r="UNT9" s="235"/>
      <c r="UNU9" s="235"/>
      <c r="UNV9" s="235"/>
      <c r="UNW9" s="235"/>
      <c r="UNX9" s="235"/>
      <c r="UNY9" s="235"/>
      <c r="UNZ9" s="235"/>
      <c r="UOA9" s="235"/>
      <c r="UOB9" s="235"/>
      <c r="UOC9" s="235"/>
      <c r="UOD9" s="235"/>
      <c r="UOE9" s="235"/>
      <c r="UOF9" s="235"/>
      <c r="UOG9" s="235"/>
      <c r="UOH9" s="235"/>
      <c r="UOI9" s="235"/>
      <c r="UOJ9" s="235"/>
      <c r="UOK9" s="235"/>
      <c r="UOL9" s="235"/>
      <c r="UOM9" s="235"/>
      <c r="UON9" s="235"/>
      <c r="UOO9" s="235"/>
      <c r="UOP9" s="235"/>
      <c r="UOQ9" s="235"/>
      <c r="UOR9" s="235"/>
      <c r="UOS9" s="235"/>
      <c r="UOT9" s="235"/>
      <c r="UOU9" s="235"/>
      <c r="UOV9" s="235"/>
      <c r="UOW9" s="235"/>
      <c r="UOX9" s="235"/>
      <c r="UOY9" s="235"/>
      <c r="UOZ9" s="235"/>
      <c r="UPA9" s="235"/>
      <c r="UPB9" s="235"/>
      <c r="UPC9" s="235"/>
      <c r="UPD9" s="235"/>
      <c r="UPE9" s="235"/>
      <c r="UPF9" s="235"/>
      <c r="UPG9" s="235"/>
      <c r="UPH9" s="235"/>
      <c r="UPI9" s="235"/>
      <c r="UPJ9" s="235"/>
      <c r="UPK9" s="235"/>
      <c r="UPL9" s="235"/>
      <c r="UPM9" s="235"/>
      <c r="UPN9" s="235"/>
      <c r="UPO9" s="235"/>
      <c r="UPP9" s="235"/>
      <c r="UPQ9" s="235"/>
      <c r="UPR9" s="235"/>
      <c r="UPS9" s="235"/>
      <c r="UPT9" s="235"/>
      <c r="UPU9" s="235"/>
      <c r="UPV9" s="235"/>
      <c r="UPW9" s="235"/>
      <c r="UPX9" s="235"/>
      <c r="UPY9" s="235"/>
      <c r="UPZ9" s="235"/>
      <c r="UQA9" s="235"/>
      <c r="UQB9" s="235"/>
      <c r="UQC9" s="235"/>
      <c r="UQD9" s="235"/>
      <c r="UQE9" s="235"/>
      <c r="UQF9" s="235"/>
      <c r="UQG9" s="235"/>
      <c r="UQH9" s="235"/>
      <c r="UQI9" s="235"/>
      <c r="UQJ9" s="235"/>
      <c r="UQK9" s="235"/>
      <c r="UQL9" s="235"/>
      <c r="UQM9" s="235"/>
      <c r="UQN9" s="235"/>
      <c r="UQO9" s="235"/>
      <c r="UQP9" s="235"/>
      <c r="UQQ9" s="235"/>
      <c r="UQR9" s="235"/>
      <c r="UQS9" s="235"/>
      <c r="UQT9" s="235"/>
      <c r="UQU9" s="235"/>
      <c r="UQV9" s="235"/>
      <c r="UQW9" s="235"/>
      <c r="UQX9" s="235"/>
      <c r="UQY9" s="235"/>
      <c r="UQZ9" s="235"/>
      <c r="URA9" s="235"/>
      <c r="URB9" s="235"/>
      <c r="URC9" s="235"/>
      <c r="URD9" s="235"/>
      <c r="URE9" s="235"/>
      <c r="URF9" s="235"/>
      <c r="URG9" s="235"/>
      <c r="URH9" s="235"/>
      <c r="URI9" s="235"/>
      <c r="URJ9" s="235"/>
      <c r="URK9" s="235"/>
      <c r="URL9" s="235"/>
      <c r="URM9" s="235"/>
      <c r="URN9" s="235"/>
      <c r="URO9" s="235"/>
      <c r="URP9" s="235"/>
      <c r="URQ9" s="235"/>
      <c r="URR9" s="235"/>
      <c r="URS9" s="235"/>
      <c r="URT9" s="235"/>
      <c r="URU9" s="235"/>
      <c r="URV9" s="235"/>
      <c r="URW9" s="235"/>
      <c r="URX9" s="235"/>
      <c r="URY9" s="235"/>
      <c r="URZ9" s="235"/>
      <c r="USA9" s="235"/>
      <c r="USB9" s="235"/>
      <c r="USC9" s="235"/>
      <c r="USD9" s="235"/>
      <c r="USE9" s="235"/>
      <c r="USF9" s="235"/>
      <c r="USG9" s="235"/>
      <c r="USH9" s="235"/>
      <c r="USI9" s="235"/>
      <c r="USJ9" s="235"/>
      <c r="USK9" s="235"/>
      <c r="USL9" s="235"/>
      <c r="USM9" s="235"/>
      <c r="USN9" s="235"/>
      <c r="USO9" s="235"/>
      <c r="USP9" s="235"/>
      <c r="USQ9" s="235"/>
      <c r="USR9" s="235"/>
      <c r="USS9" s="235"/>
      <c r="UST9" s="235"/>
      <c r="USU9" s="235"/>
      <c r="USV9" s="235"/>
      <c r="USW9" s="235"/>
      <c r="USX9" s="235"/>
      <c r="USY9" s="235"/>
      <c r="USZ9" s="235"/>
      <c r="UTA9" s="235"/>
      <c r="UTB9" s="235"/>
      <c r="UTC9" s="235"/>
      <c r="UTD9" s="235"/>
      <c r="UTE9" s="235"/>
      <c r="UTF9" s="235"/>
      <c r="UTG9" s="235"/>
      <c r="UTH9" s="235"/>
      <c r="UTI9" s="235"/>
      <c r="UTJ9" s="235"/>
      <c r="UTK9" s="235"/>
      <c r="UTL9" s="235"/>
      <c r="UTM9" s="235"/>
      <c r="UTN9" s="235"/>
      <c r="UTO9" s="235"/>
      <c r="UTP9" s="235"/>
      <c r="UTQ9" s="235"/>
      <c r="UTR9" s="235"/>
      <c r="UTS9" s="235"/>
      <c r="UTT9" s="235"/>
      <c r="UTU9" s="235"/>
      <c r="UTV9" s="235"/>
      <c r="UTW9" s="235"/>
      <c r="UTX9" s="235"/>
      <c r="UTY9" s="235"/>
      <c r="UTZ9" s="235"/>
      <c r="UUA9" s="235"/>
      <c r="UUB9" s="235"/>
      <c r="UUC9" s="235"/>
      <c r="UUD9" s="235"/>
      <c r="UUE9" s="235"/>
      <c r="UUF9" s="235"/>
      <c r="UUG9" s="235"/>
      <c r="UUH9" s="235"/>
      <c r="UUI9" s="235"/>
      <c r="UUJ9" s="235"/>
      <c r="UUK9" s="235"/>
      <c r="UUL9" s="235"/>
      <c r="UUM9" s="235"/>
      <c r="UUN9" s="235"/>
      <c r="UUO9" s="235"/>
      <c r="UUP9" s="235"/>
      <c r="UUQ9" s="235"/>
      <c r="UUR9" s="235"/>
      <c r="UUS9" s="235"/>
      <c r="UUT9" s="235"/>
      <c r="UUU9" s="235"/>
      <c r="UUV9" s="235"/>
      <c r="UUW9" s="235"/>
      <c r="UUX9" s="235"/>
      <c r="UUY9" s="235"/>
      <c r="UUZ9" s="235"/>
      <c r="UVA9" s="235"/>
      <c r="UVB9" s="235"/>
      <c r="UVC9" s="235"/>
      <c r="UVD9" s="235"/>
      <c r="UVE9" s="235"/>
      <c r="UVF9" s="235"/>
      <c r="UVG9" s="235"/>
      <c r="UVH9" s="235"/>
      <c r="UVI9" s="235"/>
      <c r="UVJ9" s="235"/>
      <c r="UVK9" s="235"/>
      <c r="UVL9" s="235"/>
      <c r="UVM9" s="235"/>
      <c r="UVN9" s="235"/>
      <c r="UVO9" s="235"/>
      <c r="UVP9" s="235"/>
      <c r="UVQ9" s="235"/>
      <c r="UVR9" s="235"/>
      <c r="UVS9" s="235"/>
      <c r="UVT9" s="235"/>
      <c r="UVU9" s="235"/>
      <c r="UVV9" s="235"/>
      <c r="UVW9" s="235"/>
      <c r="UVX9" s="235"/>
      <c r="UVY9" s="235"/>
      <c r="UVZ9" s="235"/>
      <c r="UWA9" s="235"/>
      <c r="UWB9" s="235"/>
      <c r="UWC9" s="235"/>
      <c r="UWD9" s="235"/>
      <c r="UWE9" s="235"/>
      <c r="UWF9" s="235"/>
      <c r="UWG9" s="235"/>
      <c r="UWH9" s="235"/>
      <c r="UWI9" s="235"/>
      <c r="UWJ9" s="235"/>
      <c r="UWK9" s="235"/>
      <c r="UWL9" s="235"/>
      <c r="UWM9" s="235"/>
      <c r="UWN9" s="235"/>
      <c r="UWO9" s="235"/>
      <c r="UWP9" s="235"/>
      <c r="UWQ9" s="235"/>
      <c r="UWR9" s="235"/>
      <c r="UWS9" s="235"/>
      <c r="UWT9" s="235"/>
      <c r="UWU9" s="235"/>
      <c r="UWV9" s="235"/>
      <c r="UWW9" s="235"/>
      <c r="UWX9" s="235"/>
      <c r="UWY9" s="235"/>
      <c r="UWZ9" s="235"/>
      <c r="UXA9" s="235"/>
      <c r="UXB9" s="235"/>
      <c r="UXC9" s="235"/>
      <c r="UXD9" s="235"/>
      <c r="UXE9" s="235"/>
      <c r="UXF9" s="235"/>
      <c r="UXG9" s="235"/>
      <c r="UXH9" s="235"/>
      <c r="UXI9" s="235"/>
      <c r="UXJ9" s="235"/>
      <c r="UXK9" s="235"/>
      <c r="UXL9" s="235"/>
      <c r="UXM9" s="235"/>
      <c r="UXN9" s="235"/>
      <c r="UXO9" s="235"/>
      <c r="UXP9" s="235"/>
      <c r="UXQ9" s="235"/>
      <c r="UXR9" s="235"/>
      <c r="UXS9" s="235"/>
      <c r="UXT9" s="235"/>
      <c r="UXU9" s="235"/>
      <c r="UXV9" s="235"/>
      <c r="UXW9" s="235"/>
      <c r="UXX9" s="235"/>
      <c r="UXY9" s="235"/>
      <c r="UXZ9" s="235"/>
      <c r="UYA9" s="235"/>
      <c r="UYB9" s="235"/>
      <c r="UYC9" s="235"/>
      <c r="UYD9" s="235"/>
      <c r="UYE9" s="235"/>
      <c r="UYF9" s="235"/>
      <c r="UYG9" s="235"/>
      <c r="UYH9" s="235"/>
      <c r="UYI9" s="235"/>
      <c r="UYJ9" s="235"/>
      <c r="UYK9" s="235"/>
      <c r="UYL9" s="235"/>
      <c r="UYM9" s="235"/>
      <c r="UYN9" s="235"/>
      <c r="UYO9" s="235"/>
      <c r="UYP9" s="235"/>
      <c r="UYQ9" s="235"/>
      <c r="UYR9" s="235"/>
      <c r="UYS9" s="235"/>
      <c r="UYT9" s="235"/>
      <c r="UYU9" s="235"/>
      <c r="UYV9" s="235"/>
      <c r="UYW9" s="235"/>
      <c r="UYX9" s="235"/>
      <c r="UYY9" s="235"/>
      <c r="UYZ9" s="235"/>
      <c r="UZA9" s="235"/>
      <c r="UZB9" s="235"/>
      <c r="UZC9" s="235"/>
      <c r="UZD9" s="235"/>
      <c r="UZE9" s="235"/>
      <c r="UZF9" s="235"/>
      <c r="UZG9" s="235"/>
      <c r="UZH9" s="235"/>
      <c r="UZI9" s="235"/>
      <c r="UZJ9" s="235"/>
      <c r="UZK9" s="235"/>
      <c r="UZL9" s="235"/>
      <c r="UZM9" s="235"/>
      <c r="UZN9" s="235"/>
      <c r="UZO9" s="235"/>
      <c r="UZP9" s="235"/>
      <c r="UZQ9" s="235"/>
      <c r="UZR9" s="235"/>
      <c r="UZS9" s="235"/>
      <c r="UZT9" s="235"/>
      <c r="UZU9" s="235"/>
      <c r="UZV9" s="235"/>
      <c r="UZW9" s="235"/>
      <c r="UZX9" s="235"/>
      <c r="UZY9" s="235"/>
      <c r="UZZ9" s="235"/>
      <c r="VAA9" s="235"/>
      <c r="VAB9" s="235"/>
      <c r="VAC9" s="235"/>
      <c r="VAD9" s="235"/>
      <c r="VAE9" s="235"/>
      <c r="VAF9" s="235"/>
      <c r="VAG9" s="235"/>
      <c r="VAH9" s="235"/>
      <c r="VAI9" s="235"/>
      <c r="VAJ9" s="235"/>
      <c r="VAK9" s="235"/>
      <c r="VAL9" s="235"/>
      <c r="VAM9" s="235"/>
      <c r="VAN9" s="235"/>
      <c r="VAO9" s="235"/>
      <c r="VAP9" s="235"/>
      <c r="VAQ9" s="235"/>
      <c r="VAR9" s="235"/>
      <c r="VAS9" s="235"/>
      <c r="VAT9" s="235"/>
      <c r="VAU9" s="235"/>
      <c r="VAV9" s="235"/>
      <c r="VAW9" s="235"/>
      <c r="VAX9" s="235"/>
      <c r="VAY9" s="235"/>
      <c r="VAZ9" s="235"/>
      <c r="VBA9" s="235"/>
      <c r="VBB9" s="235"/>
      <c r="VBC9" s="235"/>
      <c r="VBD9" s="235"/>
      <c r="VBE9" s="235"/>
      <c r="VBF9" s="235"/>
      <c r="VBG9" s="235"/>
      <c r="VBH9" s="235"/>
      <c r="VBI9" s="235"/>
      <c r="VBJ9" s="235"/>
      <c r="VBK9" s="235"/>
      <c r="VBL9" s="235"/>
      <c r="VBM9" s="235"/>
      <c r="VBN9" s="235"/>
      <c r="VBO9" s="235"/>
      <c r="VBP9" s="235"/>
      <c r="VBQ9" s="235"/>
      <c r="VBR9" s="235"/>
      <c r="VBS9" s="235"/>
      <c r="VBT9" s="235"/>
      <c r="VBU9" s="235"/>
      <c r="VBV9" s="235"/>
      <c r="VBW9" s="235"/>
      <c r="VBX9" s="235"/>
      <c r="VBY9" s="235"/>
      <c r="VBZ9" s="235"/>
      <c r="VCA9" s="235"/>
      <c r="VCB9" s="235"/>
      <c r="VCC9" s="235"/>
      <c r="VCD9" s="235"/>
      <c r="VCE9" s="235"/>
      <c r="VCF9" s="235"/>
      <c r="VCG9" s="235"/>
      <c r="VCH9" s="235"/>
      <c r="VCI9" s="235"/>
      <c r="VCJ9" s="235"/>
      <c r="VCK9" s="235"/>
      <c r="VCL9" s="235"/>
      <c r="VCM9" s="235"/>
      <c r="VCN9" s="235"/>
      <c r="VCO9" s="235"/>
      <c r="VCP9" s="235"/>
      <c r="VCQ9" s="235"/>
      <c r="VCR9" s="235"/>
      <c r="VCS9" s="235"/>
      <c r="VCT9" s="235"/>
      <c r="VCU9" s="235"/>
      <c r="VCV9" s="235"/>
      <c r="VCW9" s="235"/>
      <c r="VCX9" s="235"/>
      <c r="VCY9" s="235"/>
      <c r="VCZ9" s="235"/>
      <c r="VDA9" s="235"/>
      <c r="VDB9" s="235"/>
      <c r="VDC9" s="235"/>
      <c r="VDD9" s="235"/>
      <c r="VDE9" s="235"/>
      <c r="VDF9" s="235"/>
      <c r="VDG9" s="235"/>
      <c r="VDH9" s="235"/>
      <c r="VDI9" s="235"/>
      <c r="VDJ9" s="235"/>
      <c r="VDK9" s="235"/>
      <c r="VDL9" s="235"/>
      <c r="VDM9" s="235"/>
      <c r="VDN9" s="235"/>
      <c r="VDO9" s="235"/>
      <c r="VDP9" s="235"/>
      <c r="VDQ9" s="235"/>
      <c r="VDR9" s="235"/>
      <c r="VDS9" s="235"/>
      <c r="VDT9" s="235"/>
      <c r="VDU9" s="235"/>
      <c r="VDV9" s="235"/>
      <c r="VDW9" s="235"/>
      <c r="VDX9" s="235"/>
      <c r="VDY9" s="235"/>
      <c r="VDZ9" s="235"/>
      <c r="VEA9" s="235"/>
      <c r="VEB9" s="235"/>
      <c r="VEC9" s="235"/>
      <c r="VED9" s="235"/>
      <c r="VEE9" s="235"/>
      <c r="VEF9" s="235"/>
      <c r="VEG9" s="235"/>
      <c r="VEH9" s="235"/>
      <c r="VEI9" s="235"/>
      <c r="VEJ9" s="235"/>
      <c r="VEK9" s="235"/>
      <c r="VEL9" s="235"/>
      <c r="VEM9" s="235"/>
      <c r="VEN9" s="235"/>
      <c r="VEO9" s="235"/>
      <c r="VEP9" s="235"/>
      <c r="VEQ9" s="235"/>
      <c r="VER9" s="235"/>
      <c r="VES9" s="235"/>
      <c r="VET9" s="235"/>
      <c r="VEU9" s="235"/>
      <c r="VEV9" s="235"/>
      <c r="VEW9" s="235"/>
      <c r="VEX9" s="235"/>
      <c r="VEY9" s="235"/>
      <c r="VEZ9" s="235"/>
      <c r="VFA9" s="235"/>
      <c r="VFB9" s="235"/>
      <c r="VFC9" s="235"/>
      <c r="VFD9" s="235"/>
      <c r="VFE9" s="235"/>
      <c r="VFF9" s="235"/>
      <c r="VFG9" s="235"/>
      <c r="VFH9" s="235"/>
      <c r="VFI9" s="235"/>
      <c r="VFJ9" s="235"/>
      <c r="VFK9" s="235"/>
      <c r="VFL9" s="235"/>
      <c r="VFM9" s="235"/>
      <c r="VFN9" s="235"/>
      <c r="VFO9" s="235"/>
      <c r="VFP9" s="235"/>
      <c r="VFQ9" s="235"/>
      <c r="VFR9" s="235"/>
      <c r="VFS9" s="235"/>
      <c r="VFT9" s="235"/>
      <c r="VFU9" s="235"/>
      <c r="VFV9" s="235"/>
      <c r="VFW9" s="235"/>
      <c r="VFX9" s="235"/>
      <c r="VFY9" s="235"/>
      <c r="VFZ9" s="235"/>
      <c r="VGA9" s="235"/>
      <c r="VGB9" s="235"/>
      <c r="VGC9" s="235"/>
      <c r="VGD9" s="235"/>
      <c r="VGE9" s="235"/>
      <c r="VGF9" s="235"/>
      <c r="VGG9" s="235"/>
      <c r="VGH9" s="235"/>
      <c r="VGI9" s="235"/>
      <c r="VGJ9" s="235"/>
      <c r="VGK9" s="235"/>
      <c r="VGL9" s="235"/>
      <c r="VGM9" s="235"/>
      <c r="VGN9" s="235"/>
      <c r="VGO9" s="235"/>
      <c r="VGP9" s="235"/>
      <c r="VGQ9" s="235"/>
      <c r="VGR9" s="235"/>
      <c r="VGS9" s="235"/>
      <c r="VGT9" s="235"/>
      <c r="VGU9" s="235"/>
      <c r="VGV9" s="235"/>
      <c r="VGW9" s="235"/>
      <c r="VGX9" s="235"/>
      <c r="VGY9" s="235"/>
      <c r="VGZ9" s="235"/>
      <c r="VHA9" s="235"/>
      <c r="VHB9" s="235"/>
      <c r="VHC9" s="235"/>
      <c r="VHD9" s="235"/>
      <c r="VHE9" s="235"/>
      <c r="VHF9" s="235"/>
      <c r="VHG9" s="235"/>
      <c r="VHH9" s="235"/>
      <c r="VHI9" s="235"/>
      <c r="VHJ9" s="235"/>
      <c r="VHK9" s="235"/>
      <c r="VHL9" s="235"/>
      <c r="VHM9" s="235"/>
      <c r="VHN9" s="235"/>
      <c r="VHO9" s="235"/>
      <c r="VHP9" s="235"/>
      <c r="VHQ9" s="235"/>
      <c r="VHR9" s="235"/>
      <c r="VHS9" s="235"/>
      <c r="VHT9" s="235"/>
      <c r="VHU9" s="235"/>
      <c r="VHV9" s="235"/>
      <c r="VHW9" s="235"/>
      <c r="VHX9" s="235"/>
      <c r="VHY9" s="235"/>
      <c r="VHZ9" s="235"/>
      <c r="VIA9" s="235"/>
      <c r="VIB9" s="235"/>
      <c r="VIC9" s="235"/>
      <c r="VID9" s="235"/>
      <c r="VIE9" s="235"/>
      <c r="VIF9" s="235"/>
      <c r="VIG9" s="235"/>
      <c r="VIH9" s="235"/>
      <c r="VII9" s="235"/>
      <c r="VIJ9" s="235"/>
      <c r="VIK9" s="235"/>
      <c r="VIL9" s="235"/>
      <c r="VIM9" s="235"/>
      <c r="VIN9" s="235"/>
      <c r="VIO9" s="235"/>
      <c r="VIP9" s="235"/>
      <c r="VIQ9" s="235"/>
      <c r="VIR9" s="235"/>
      <c r="VIS9" s="235"/>
      <c r="VIT9" s="235"/>
      <c r="VIU9" s="235"/>
      <c r="VIV9" s="235"/>
      <c r="VIW9" s="235"/>
      <c r="VIX9" s="235"/>
      <c r="VIY9" s="235"/>
      <c r="VIZ9" s="235"/>
      <c r="VJA9" s="235"/>
      <c r="VJB9" s="235"/>
      <c r="VJC9" s="235"/>
      <c r="VJD9" s="235"/>
      <c r="VJE9" s="235"/>
      <c r="VJF9" s="235"/>
      <c r="VJG9" s="235"/>
      <c r="VJH9" s="235"/>
      <c r="VJI9" s="235"/>
      <c r="VJJ9" s="235"/>
      <c r="VJK9" s="235"/>
      <c r="VJL9" s="235"/>
      <c r="VJM9" s="235"/>
      <c r="VJN9" s="235"/>
      <c r="VJO9" s="235"/>
      <c r="VJP9" s="235"/>
      <c r="VJQ9" s="235"/>
      <c r="VJR9" s="235"/>
      <c r="VJS9" s="235"/>
      <c r="VJT9" s="235"/>
      <c r="VJU9" s="235"/>
      <c r="VJV9" s="235"/>
      <c r="VJW9" s="235"/>
      <c r="VJX9" s="235"/>
      <c r="VJY9" s="235"/>
      <c r="VJZ9" s="235"/>
      <c r="VKA9" s="235"/>
      <c r="VKB9" s="235"/>
      <c r="VKC9" s="235"/>
      <c r="VKD9" s="235"/>
      <c r="VKE9" s="235"/>
      <c r="VKF9" s="235"/>
      <c r="VKG9" s="235"/>
      <c r="VKH9" s="235"/>
      <c r="VKI9" s="235"/>
      <c r="VKJ9" s="235"/>
      <c r="VKK9" s="235"/>
      <c r="VKL9" s="235"/>
      <c r="VKM9" s="235"/>
      <c r="VKN9" s="235"/>
      <c r="VKO9" s="235"/>
      <c r="VKP9" s="235"/>
      <c r="VKQ9" s="235"/>
      <c r="VKR9" s="235"/>
      <c r="VKS9" s="235"/>
      <c r="VKT9" s="235"/>
      <c r="VKU9" s="235"/>
      <c r="VKV9" s="235"/>
      <c r="VKW9" s="235"/>
      <c r="VKX9" s="235"/>
      <c r="VKY9" s="235"/>
      <c r="VKZ9" s="235"/>
      <c r="VLA9" s="235"/>
      <c r="VLB9" s="235"/>
      <c r="VLC9" s="235"/>
      <c r="VLD9" s="235"/>
      <c r="VLE9" s="235"/>
      <c r="VLF9" s="235"/>
      <c r="VLG9" s="235"/>
      <c r="VLH9" s="235"/>
      <c r="VLI9" s="235"/>
      <c r="VLJ9" s="235"/>
      <c r="VLK9" s="235"/>
      <c r="VLL9" s="235"/>
      <c r="VLM9" s="235"/>
      <c r="VLN9" s="235"/>
      <c r="VLO9" s="235"/>
      <c r="VLP9" s="235"/>
      <c r="VLQ9" s="235"/>
      <c r="VLR9" s="235"/>
      <c r="VLS9" s="235"/>
      <c r="VLT9" s="235"/>
      <c r="VLU9" s="235"/>
      <c r="VLV9" s="235"/>
      <c r="VLW9" s="235"/>
      <c r="VLX9" s="235"/>
      <c r="VLY9" s="235"/>
      <c r="VLZ9" s="235"/>
      <c r="VMA9" s="235"/>
      <c r="VMB9" s="235"/>
      <c r="VMC9" s="235"/>
      <c r="VMD9" s="235"/>
      <c r="VME9" s="235"/>
      <c r="VMF9" s="235"/>
      <c r="VMG9" s="235"/>
      <c r="VMH9" s="235"/>
      <c r="VMI9" s="235"/>
      <c r="VMJ9" s="235"/>
      <c r="VMK9" s="235"/>
      <c r="VML9" s="235"/>
      <c r="VMM9" s="235"/>
      <c r="VMN9" s="235"/>
      <c r="VMO9" s="235"/>
      <c r="VMP9" s="235"/>
      <c r="VMQ9" s="235"/>
      <c r="VMR9" s="235"/>
      <c r="VMS9" s="235"/>
      <c r="VMT9" s="235"/>
      <c r="VMU9" s="235"/>
      <c r="VMV9" s="235"/>
      <c r="VMW9" s="235"/>
      <c r="VMX9" s="235"/>
      <c r="VMY9" s="235"/>
      <c r="VMZ9" s="235"/>
      <c r="VNA9" s="235"/>
      <c r="VNB9" s="235"/>
      <c r="VNC9" s="235"/>
      <c r="VND9" s="235"/>
      <c r="VNE9" s="235"/>
      <c r="VNF9" s="235"/>
      <c r="VNG9" s="235"/>
      <c r="VNH9" s="235"/>
      <c r="VNI9" s="235"/>
      <c r="VNJ9" s="235"/>
      <c r="VNK9" s="235"/>
      <c r="VNL9" s="235"/>
      <c r="VNM9" s="235"/>
      <c r="VNN9" s="235"/>
      <c r="VNO9" s="235"/>
      <c r="VNP9" s="235"/>
      <c r="VNQ9" s="235"/>
      <c r="VNR9" s="235"/>
      <c r="VNS9" s="235"/>
      <c r="VNT9" s="235"/>
      <c r="VNU9" s="235"/>
      <c r="VNV9" s="235"/>
      <c r="VNW9" s="235"/>
      <c r="VNX9" s="235"/>
      <c r="VNY9" s="235"/>
      <c r="VNZ9" s="235"/>
      <c r="VOA9" s="235"/>
      <c r="VOB9" s="235"/>
      <c r="VOC9" s="235"/>
      <c r="VOD9" s="235"/>
      <c r="VOE9" s="235"/>
      <c r="VOF9" s="235"/>
      <c r="VOG9" s="235"/>
      <c r="VOH9" s="235"/>
      <c r="VOI9" s="235"/>
      <c r="VOJ9" s="235"/>
      <c r="VOK9" s="235"/>
      <c r="VOL9" s="235"/>
      <c r="VOM9" s="235"/>
      <c r="VON9" s="235"/>
      <c r="VOO9" s="235"/>
      <c r="VOP9" s="235"/>
      <c r="VOQ9" s="235"/>
      <c r="VOR9" s="235"/>
      <c r="VOS9" s="235"/>
      <c r="VOT9" s="235"/>
      <c r="VOU9" s="235"/>
      <c r="VOV9" s="235"/>
      <c r="VOW9" s="235"/>
      <c r="VOX9" s="235"/>
      <c r="VOY9" s="235"/>
      <c r="VOZ9" s="235"/>
      <c r="VPA9" s="235"/>
      <c r="VPB9" s="235"/>
      <c r="VPC9" s="235"/>
      <c r="VPD9" s="235"/>
      <c r="VPE9" s="235"/>
      <c r="VPF9" s="235"/>
      <c r="VPG9" s="235"/>
      <c r="VPH9" s="235"/>
      <c r="VPI9" s="235"/>
      <c r="VPJ9" s="235"/>
      <c r="VPK9" s="235"/>
      <c r="VPL9" s="235"/>
      <c r="VPM9" s="235"/>
      <c r="VPN9" s="235"/>
      <c r="VPO9" s="235"/>
      <c r="VPP9" s="235"/>
      <c r="VPQ9" s="235"/>
      <c r="VPR9" s="235"/>
      <c r="VPS9" s="235"/>
      <c r="VPT9" s="235"/>
      <c r="VPU9" s="235"/>
      <c r="VPV9" s="235"/>
      <c r="VPW9" s="235"/>
      <c r="VPX9" s="235"/>
      <c r="VPY9" s="235"/>
      <c r="VPZ9" s="235"/>
      <c r="VQA9" s="235"/>
      <c r="VQB9" s="235"/>
      <c r="VQC9" s="235"/>
      <c r="VQD9" s="235"/>
      <c r="VQE9" s="235"/>
      <c r="VQF9" s="235"/>
      <c r="VQG9" s="235"/>
      <c r="VQH9" s="235"/>
      <c r="VQI9" s="235"/>
      <c r="VQJ9" s="235"/>
      <c r="VQK9" s="235"/>
      <c r="VQL9" s="235"/>
      <c r="VQM9" s="235"/>
      <c r="VQN9" s="235"/>
      <c r="VQO9" s="235"/>
      <c r="VQP9" s="235"/>
      <c r="VQQ9" s="235"/>
      <c r="VQR9" s="235"/>
      <c r="VQS9" s="235"/>
      <c r="VQT9" s="235"/>
      <c r="VQU9" s="235"/>
      <c r="VQV9" s="235"/>
      <c r="VQW9" s="235"/>
      <c r="VQX9" s="235"/>
      <c r="VQY9" s="235"/>
      <c r="VQZ9" s="235"/>
      <c r="VRA9" s="235"/>
      <c r="VRB9" s="235"/>
      <c r="VRC9" s="235"/>
      <c r="VRD9" s="235"/>
      <c r="VRE9" s="235"/>
      <c r="VRF9" s="235"/>
      <c r="VRG9" s="235"/>
      <c r="VRH9" s="235"/>
      <c r="VRI9" s="235"/>
      <c r="VRJ9" s="235"/>
      <c r="VRK9" s="235"/>
      <c r="VRL9" s="235"/>
      <c r="VRM9" s="235"/>
      <c r="VRN9" s="235"/>
      <c r="VRO9" s="235"/>
      <c r="VRP9" s="235"/>
      <c r="VRQ9" s="235"/>
      <c r="VRR9" s="235"/>
      <c r="VRS9" s="235"/>
      <c r="VRT9" s="235"/>
      <c r="VRU9" s="235"/>
      <c r="VRV9" s="235"/>
      <c r="VRW9" s="235"/>
      <c r="VRX9" s="235"/>
      <c r="VRY9" s="235"/>
      <c r="VRZ9" s="235"/>
      <c r="VSA9" s="235"/>
      <c r="VSB9" s="235"/>
      <c r="VSC9" s="235"/>
      <c r="VSD9" s="235"/>
      <c r="VSE9" s="235"/>
      <c r="VSF9" s="235"/>
      <c r="VSG9" s="235"/>
      <c r="VSH9" s="235"/>
      <c r="VSI9" s="235"/>
      <c r="VSJ9" s="235"/>
      <c r="VSK9" s="235"/>
      <c r="VSL9" s="235"/>
      <c r="VSM9" s="235"/>
      <c r="VSN9" s="235"/>
      <c r="VSO9" s="235"/>
      <c r="VSP9" s="235"/>
      <c r="VSQ9" s="235"/>
      <c r="VSR9" s="235"/>
      <c r="VSS9" s="235"/>
      <c r="VST9" s="235"/>
      <c r="VSU9" s="235"/>
      <c r="VSV9" s="235"/>
      <c r="VSW9" s="235"/>
      <c r="VSX9" s="235"/>
      <c r="VSY9" s="235"/>
      <c r="VSZ9" s="235"/>
      <c r="VTA9" s="235"/>
      <c r="VTB9" s="235"/>
      <c r="VTC9" s="235"/>
      <c r="VTD9" s="235"/>
      <c r="VTE9" s="235"/>
      <c r="VTF9" s="235"/>
      <c r="VTG9" s="235"/>
      <c r="VTH9" s="235"/>
      <c r="VTI9" s="235"/>
      <c r="VTJ9" s="235"/>
      <c r="VTK9" s="235"/>
      <c r="VTL9" s="235"/>
      <c r="VTM9" s="235"/>
      <c r="VTN9" s="235"/>
      <c r="VTO9" s="235"/>
      <c r="VTP9" s="235"/>
      <c r="VTQ9" s="235"/>
      <c r="VTR9" s="235"/>
      <c r="VTS9" s="235"/>
      <c r="VTT9" s="235"/>
      <c r="VTU9" s="235"/>
      <c r="VTV9" s="235"/>
      <c r="VTW9" s="235"/>
      <c r="VTX9" s="235"/>
      <c r="VTY9" s="235"/>
      <c r="VTZ9" s="235"/>
      <c r="VUA9" s="235"/>
      <c r="VUB9" s="235"/>
      <c r="VUC9" s="235"/>
      <c r="VUD9" s="235"/>
      <c r="VUE9" s="235"/>
      <c r="VUF9" s="235"/>
      <c r="VUG9" s="235"/>
      <c r="VUH9" s="235"/>
      <c r="VUI9" s="235"/>
      <c r="VUJ9" s="235"/>
      <c r="VUK9" s="235"/>
      <c r="VUL9" s="235"/>
      <c r="VUM9" s="235"/>
      <c r="VUN9" s="235"/>
      <c r="VUO9" s="235"/>
      <c r="VUP9" s="235"/>
      <c r="VUQ9" s="235"/>
      <c r="VUR9" s="235"/>
      <c r="VUS9" s="235"/>
      <c r="VUT9" s="235"/>
      <c r="VUU9" s="235"/>
      <c r="VUV9" s="235"/>
      <c r="VUW9" s="235"/>
      <c r="VUX9" s="235"/>
      <c r="VUY9" s="235"/>
      <c r="VUZ9" s="235"/>
      <c r="VVA9" s="235"/>
      <c r="VVB9" s="235"/>
      <c r="VVC9" s="235"/>
      <c r="VVD9" s="235"/>
      <c r="VVE9" s="235"/>
      <c r="VVF9" s="235"/>
      <c r="VVG9" s="235"/>
      <c r="VVH9" s="235"/>
      <c r="VVI9" s="235"/>
      <c r="VVJ9" s="235"/>
      <c r="VVK9" s="235"/>
      <c r="VVL9" s="235"/>
      <c r="VVM9" s="235"/>
      <c r="VVN9" s="235"/>
      <c r="VVO9" s="235"/>
      <c r="VVP9" s="235"/>
      <c r="VVQ9" s="235"/>
      <c r="VVR9" s="235"/>
      <c r="VVS9" s="235"/>
      <c r="VVT9" s="235"/>
      <c r="VVU9" s="235"/>
      <c r="VVV9" s="235"/>
      <c r="VVW9" s="235"/>
      <c r="VVX9" s="235"/>
      <c r="VVY9" s="235"/>
      <c r="VVZ9" s="235"/>
      <c r="VWA9" s="235"/>
      <c r="VWB9" s="235"/>
      <c r="VWC9" s="235"/>
      <c r="VWD9" s="235"/>
      <c r="VWE9" s="235"/>
      <c r="VWF9" s="235"/>
      <c r="VWG9" s="235"/>
      <c r="VWH9" s="235"/>
      <c r="VWI9" s="235"/>
      <c r="VWJ9" s="235"/>
      <c r="VWK9" s="235"/>
      <c r="VWL9" s="235"/>
      <c r="VWM9" s="235"/>
      <c r="VWN9" s="235"/>
      <c r="VWO9" s="235"/>
      <c r="VWP9" s="235"/>
      <c r="VWQ9" s="235"/>
      <c r="VWR9" s="235"/>
      <c r="VWS9" s="235"/>
      <c r="VWT9" s="235"/>
      <c r="VWU9" s="235"/>
      <c r="VWV9" s="235"/>
      <c r="VWW9" s="235"/>
      <c r="VWX9" s="235"/>
      <c r="VWY9" s="235"/>
      <c r="VWZ9" s="235"/>
      <c r="VXA9" s="235"/>
      <c r="VXB9" s="235"/>
      <c r="VXC9" s="235"/>
      <c r="VXD9" s="235"/>
      <c r="VXE9" s="235"/>
      <c r="VXF9" s="235"/>
      <c r="VXG9" s="235"/>
      <c r="VXH9" s="235"/>
      <c r="VXI9" s="235"/>
      <c r="VXJ9" s="235"/>
      <c r="VXK9" s="235"/>
      <c r="VXL9" s="235"/>
      <c r="VXM9" s="235"/>
      <c r="VXN9" s="235"/>
      <c r="VXO9" s="235"/>
      <c r="VXP9" s="235"/>
      <c r="VXQ9" s="235"/>
      <c r="VXR9" s="235"/>
      <c r="VXS9" s="235"/>
      <c r="VXT9" s="235"/>
      <c r="VXU9" s="235"/>
      <c r="VXV9" s="235"/>
      <c r="VXW9" s="235"/>
      <c r="VXX9" s="235"/>
      <c r="VXY9" s="235"/>
      <c r="VXZ9" s="235"/>
      <c r="VYA9" s="235"/>
      <c r="VYB9" s="235"/>
      <c r="VYC9" s="235"/>
      <c r="VYD9" s="235"/>
      <c r="VYE9" s="235"/>
      <c r="VYF9" s="235"/>
      <c r="VYG9" s="235"/>
      <c r="VYH9" s="235"/>
      <c r="VYI9" s="235"/>
      <c r="VYJ9" s="235"/>
      <c r="VYK9" s="235"/>
      <c r="VYL9" s="235"/>
      <c r="VYM9" s="235"/>
      <c r="VYN9" s="235"/>
      <c r="VYO9" s="235"/>
      <c r="VYP9" s="235"/>
      <c r="VYQ9" s="235"/>
      <c r="VYR9" s="235"/>
      <c r="VYS9" s="235"/>
      <c r="VYT9" s="235"/>
      <c r="VYU9" s="235"/>
      <c r="VYV9" s="235"/>
      <c r="VYW9" s="235"/>
      <c r="VYX9" s="235"/>
      <c r="VYY9" s="235"/>
      <c r="VYZ9" s="235"/>
      <c r="VZA9" s="235"/>
      <c r="VZB9" s="235"/>
      <c r="VZC9" s="235"/>
      <c r="VZD9" s="235"/>
      <c r="VZE9" s="235"/>
      <c r="VZF9" s="235"/>
      <c r="VZG9" s="235"/>
      <c r="VZH9" s="235"/>
      <c r="VZI9" s="235"/>
      <c r="VZJ9" s="235"/>
      <c r="VZK9" s="235"/>
      <c r="VZL9" s="235"/>
      <c r="VZM9" s="235"/>
      <c r="VZN9" s="235"/>
      <c r="VZO9" s="235"/>
      <c r="VZP9" s="235"/>
      <c r="VZQ9" s="235"/>
      <c r="VZR9" s="235"/>
      <c r="VZS9" s="235"/>
      <c r="VZT9" s="235"/>
      <c r="VZU9" s="235"/>
      <c r="VZV9" s="235"/>
      <c r="VZW9" s="235"/>
      <c r="VZX9" s="235"/>
      <c r="VZY9" s="235"/>
      <c r="VZZ9" s="235"/>
      <c r="WAA9" s="235"/>
      <c r="WAB9" s="235"/>
      <c r="WAC9" s="235"/>
      <c r="WAD9" s="235"/>
      <c r="WAE9" s="235"/>
      <c r="WAF9" s="235"/>
      <c r="WAG9" s="235"/>
      <c r="WAH9" s="235"/>
      <c r="WAI9" s="235"/>
      <c r="WAJ9" s="235"/>
      <c r="WAK9" s="235"/>
      <c r="WAL9" s="235"/>
      <c r="WAM9" s="235"/>
      <c r="WAN9" s="235"/>
      <c r="WAO9" s="235"/>
      <c r="WAP9" s="235"/>
      <c r="WAQ9" s="235"/>
      <c r="WAR9" s="235"/>
      <c r="WAS9" s="235"/>
      <c r="WAT9" s="235"/>
      <c r="WAU9" s="235"/>
      <c r="WAV9" s="235"/>
      <c r="WAW9" s="235"/>
      <c r="WAX9" s="235"/>
      <c r="WAY9" s="235"/>
      <c r="WAZ9" s="235"/>
      <c r="WBA9" s="235"/>
      <c r="WBB9" s="235"/>
      <c r="WBC9" s="235"/>
      <c r="WBD9" s="235"/>
      <c r="WBE9" s="235"/>
      <c r="WBF9" s="235"/>
      <c r="WBG9" s="235"/>
      <c r="WBH9" s="235"/>
      <c r="WBI9" s="235"/>
      <c r="WBJ9" s="235"/>
      <c r="WBK9" s="235"/>
      <c r="WBL9" s="235"/>
      <c r="WBM9" s="235"/>
      <c r="WBN9" s="235"/>
      <c r="WBO9" s="235"/>
      <c r="WBP9" s="235"/>
      <c r="WBQ9" s="235"/>
      <c r="WBR9" s="235"/>
      <c r="WBS9" s="235"/>
      <c r="WBT9" s="235"/>
      <c r="WBU9" s="235"/>
      <c r="WBV9" s="235"/>
      <c r="WBW9" s="235"/>
      <c r="WBX9" s="235"/>
      <c r="WBY9" s="235"/>
      <c r="WBZ9" s="235"/>
      <c r="WCA9" s="235"/>
      <c r="WCB9" s="235"/>
      <c r="WCC9" s="235"/>
      <c r="WCD9" s="235"/>
      <c r="WCE9" s="235"/>
      <c r="WCF9" s="235"/>
      <c r="WCG9" s="235"/>
      <c r="WCH9" s="235"/>
      <c r="WCI9" s="235"/>
      <c r="WCJ9" s="235"/>
      <c r="WCK9" s="235"/>
      <c r="WCL9" s="235"/>
      <c r="WCM9" s="235"/>
      <c r="WCN9" s="235"/>
      <c r="WCO9" s="235"/>
      <c r="WCP9" s="235"/>
      <c r="WCQ9" s="235"/>
      <c r="WCR9" s="235"/>
      <c r="WCS9" s="235"/>
      <c r="WCT9" s="235"/>
      <c r="WCU9" s="235"/>
      <c r="WCV9" s="235"/>
      <c r="WCW9" s="235"/>
      <c r="WCX9" s="235"/>
      <c r="WCY9" s="235"/>
      <c r="WCZ9" s="235"/>
      <c r="WDA9" s="235"/>
      <c r="WDB9" s="235"/>
      <c r="WDC9" s="235"/>
      <c r="WDD9" s="235"/>
      <c r="WDE9" s="235"/>
      <c r="WDF9" s="235"/>
      <c r="WDG9" s="235"/>
      <c r="WDH9" s="235"/>
      <c r="WDI9" s="235"/>
      <c r="WDJ9" s="235"/>
      <c r="WDK9" s="235"/>
      <c r="WDL9" s="235"/>
      <c r="WDM9" s="235"/>
      <c r="WDN9" s="235"/>
      <c r="WDO9" s="235"/>
      <c r="WDP9" s="235"/>
      <c r="WDQ9" s="235"/>
      <c r="WDR9" s="235"/>
      <c r="WDS9" s="235"/>
      <c r="WDT9" s="235"/>
      <c r="WDU9" s="235"/>
      <c r="WDV9" s="235"/>
      <c r="WDW9" s="235"/>
      <c r="WDX9" s="235"/>
      <c r="WDY9" s="235"/>
      <c r="WDZ9" s="235"/>
      <c r="WEA9" s="235"/>
      <c r="WEB9" s="235"/>
      <c r="WEC9" s="235"/>
      <c r="WED9" s="235"/>
      <c r="WEE9" s="235"/>
      <c r="WEF9" s="235"/>
      <c r="WEG9" s="235"/>
      <c r="WEH9" s="235"/>
      <c r="WEI9" s="235"/>
      <c r="WEJ9" s="235"/>
      <c r="WEK9" s="235"/>
      <c r="WEL9" s="235"/>
      <c r="WEM9" s="235"/>
      <c r="WEN9" s="235"/>
      <c r="WEO9" s="235"/>
      <c r="WEP9" s="235"/>
      <c r="WEQ9" s="235"/>
      <c r="WER9" s="235"/>
      <c r="WES9" s="235"/>
      <c r="WET9" s="235"/>
      <c r="WEU9" s="235"/>
      <c r="WEV9" s="235"/>
      <c r="WEW9" s="235"/>
      <c r="WEX9" s="235"/>
      <c r="WEY9" s="235"/>
      <c r="WEZ9" s="235"/>
      <c r="WFA9" s="235"/>
      <c r="WFB9" s="235"/>
      <c r="WFC9" s="235"/>
      <c r="WFD9" s="235"/>
      <c r="WFE9" s="235"/>
      <c r="WFF9" s="235"/>
      <c r="WFG9" s="235"/>
      <c r="WFH9" s="235"/>
      <c r="WFI9" s="235"/>
      <c r="WFJ9" s="235"/>
      <c r="WFK9" s="235"/>
      <c r="WFL9" s="235"/>
      <c r="WFM9" s="235"/>
      <c r="WFN9" s="235"/>
      <c r="WFO9" s="235"/>
      <c r="WFP9" s="235"/>
      <c r="WFQ9" s="235"/>
      <c r="WFR9" s="235"/>
      <c r="WFS9" s="235"/>
      <c r="WFT9" s="235"/>
      <c r="WFU9" s="235"/>
      <c r="WFV9" s="235"/>
      <c r="WFW9" s="235"/>
      <c r="WFX9" s="235"/>
      <c r="WFY9" s="235"/>
      <c r="WFZ9" s="235"/>
      <c r="WGA9" s="235"/>
      <c r="WGB9" s="235"/>
      <c r="WGC9" s="235"/>
      <c r="WGD9" s="235"/>
      <c r="WGE9" s="235"/>
      <c r="WGF9" s="235"/>
      <c r="WGG9" s="235"/>
      <c r="WGH9" s="235"/>
      <c r="WGI9" s="235"/>
      <c r="WGJ9" s="235"/>
      <c r="WGK9" s="235"/>
      <c r="WGL9" s="235"/>
      <c r="WGM9" s="235"/>
      <c r="WGN9" s="235"/>
      <c r="WGO9" s="235"/>
      <c r="WGP9" s="235"/>
      <c r="WGQ9" s="235"/>
      <c r="WGR9" s="235"/>
      <c r="WGS9" s="235"/>
      <c r="WGT9" s="235"/>
      <c r="WGU9" s="235"/>
      <c r="WGV9" s="235"/>
      <c r="WGW9" s="235"/>
      <c r="WGX9" s="235"/>
      <c r="WGY9" s="235"/>
      <c r="WGZ9" s="235"/>
      <c r="WHA9" s="235"/>
      <c r="WHB9" s="235"/>
      <c r="WHC9" s="235"/>
      <c r="WHD9" s="235"/>
      <c r="WHE9" s="235"/>
      <c r="WHF9" s="235"/>
      <c r="WHG9" s="235"/>
      <c r="WHH9" s="235"/>
      <c r="WHI9" s="235"/>
      <c r="WHJ9" s="235"/>
      <c r="WHK9" s="235"/>
      <c r="WHL9" s="235"/>
      <c r="WHM9" s="235"/>
      <c r="WHN9" s="235"/>
      <c r="WHO9" s="235"/>
      <c r="WHP9" s="235"/>
      <c r="WHQ9" s="235"/>
      <c r="WHR9" s="235"/>
      <c r="WHS9" s="235"/>
      <c r="WHT9" s="235"/>
      <c r="WHU9" s="235"/>
      <c r="WHV9" s="235"/>
      <c r="WHW9" s="235"/>
      <c r="WHX9" s="235"/>
      <c r="WHY9" s="235"/>
      <c r="WHZ9" s="235"/>
      <c r="WIA9" s="235"/>
      <c r="WIB9" s="235"/>
      <c r="WIC9" s="235"/>
      <c r="WID9" s="235"/>
      <c r="WIE9" s="235"/>
      <c r="WIF9" s="235"/>
      <c r="WIG9" s="235"/>
      <c r="WIH9" s="235"/>
      <c r="WII9" s="235"/>
      <c r="WIJ9" s="235"/>
      <c r="WIK9" s="235"/>
      <c r="WIL9" s="235"/>
      <c r="WIM9" s="235"/>
      <c r="WIN9" s="235"/>
      <c r="WIO9" s="235"/>
      <c r="WIP9" s="235"/>
      <c r="WIQ9" s="235"/>
      <c r="WIR9" s="235"/>
      <c r="WIS9" s="235"/>
      <c r="WIT9" s="235"/>
      <c r="WIU9" s="235"/>
      <c r="WIV9" s="235"/>
      <c r="WIW9" s="235"/>
      <c r="WIX9" s="235"/>
      <c r="WIY9" s="235"/>
      <c r="WIZ9" s="235"/>
      <c r="WJA9" s="235"/>
      <c r="WJB9" s="235"/>
      <c r="WJC9" s="235"/>
      <c r="WJD9" s="235"/>
      <c r="WJE9" s="235"/>
      <c r="WJF9" s="235"/>
      <c r="WJG9" s="235"/>
      <c r="WJH9" s="235"/>
      <c r="WJI9" s="235"/>
      <c r="WJJ9" s="235"/>
      <c r="WJK9" s="235"/>
      <c r="WJL9" s="235"/>
      <c r="WJM9" s="235"/>
      <c r="WJN9" s="235"/>
      <c r="WJO9" s="235"/>
      <c r="WJP9" s="235"/>
      <c r="WJQ9" s="235"/>
      <c r="WJR9" s="235"/>
      <c r="WJS9" s="235"/>
      <c r="WJT9" s="235"/>
      <c r="WJU9" s="235"/>
      <c r="WJV9" s="235"/>
      <c r="WJW9" s="235"/>
      <c r="WJX9" s="235"/>
      <c r="WJY9" s="235"/>
      <c r="WJZ9" s="235"/>
      <c r="WKA9" s="235"/>
      <c r="WKB9" s="235"/>
      <c r="WKC9" s="235"/>
      <c r="WKD9" s="235"/>
      <c r="WKE9" s="235"/>
      <c r="WKF9" s="235"/>
      <c r="WKG9" s="235"/>
      <c r="WKH9" s="235"/>
      <c r="WKI9" s="235"/>
      <c r="WKJ9" s="235"/>
      <c r="WKK9" s="235"/>
      <c r="WKL9" s="235"/>
      <c r="WKM9" s="235"/>
      <c r="WKN9" s="235"/>
      <c r="WKO9" s="235"/>
      <c r="WKP9" s="235"/>
      <c r="WKQ9" s="235"/>
      <c r="WKR9" s="235"/>
      <c r="WKS9" s="235"/>
      <c r="WKT9" s="235"/>
      <c r="WKU9" s="235"/>
      <c r="WKV9" s="235"/>
      <c r="WKW9" s="235"/>
      <c r="WKX9" s="235"/>
      <c r="WKY9" s="235"/>
      <c r="WKZ9" s="235"/>
      <c r="WLA9" s="235"/>
      <c r="WLB9" s="235"/>
      <c r="WLC9" s="235"/>
      <c r="WLD9" s="235"/>
      <c r="WLE9" s="235"/>
      <c r="WLF9" s="235"/>
      <c r="WLG9" s="235"/>
      <c r="WLH9" s="235"/>
      <c r="WLI9" s="235"/>
      <c r="WLJ9" s="235"/>
      <c r="WLK9" s="235"/>
      <c r="WLL9" s="235"/>
      <c r="WLM9" s="235"/>
      <c r="WLN9" s="235"/>
      <c r="WLO9" s="235"/>
      <c r="WLP9" s="235"/>
      <c r="WLQ9" s="235"/>
      <c r="WLR9" s="235"/>
      <c r="WLS9" s="235"/>
      <c r="WLT9" s="235"/>
      <c r="WLU9" s="235"/>
      <c r="WLV9" s="235"/>
      <c r="WLW9" s="235"/>
      <c r="WLX9" s="235"/>
      <c r="WLY9" s="235"/>
      <c r="WLZ9" s="235"/>
      <c r="WMA9" s="235"/>
      <c r="WMB9" s="235"/>
      <c r="WMC9" s="235"/>
      <c r="WMD9" s="235"/>
      <c r="WME9" s="235"/>
      <c r="WMF9" s="235"/>
      <c r="WMG9" s="235"/>
      <c r="WMH9" s="235"/>
      <c r="WMI9" s="235"/>
      <c r="WMJ9" s="235"/>
      <c r="WMK9" s="235"/>
      <c r="WML9" s="235"/>
      <c r="WMM9" s="235"/>
      <c r="WMN9" s="235"/>
      <c r="WMO9" s="235"/>
      <c r="WMP9" s="235"/>
      <c r="WMQ9" s="235"/>
      <c r="WMR9" s="235"/>
      <c r="WMS9" s="235"/>
      <c r="WMT9" s="235"/>
      <c r="WMU9" s="235"/>
      <c r="WMV9" s="235"/>
      <c r="WMW9" s="235"/>
      <c r="WMX9" s="235"/>
      <c r="WMY9" s="235"/>
      <c r="WMZ9" s="235"/>
      <c r="WNA9" s="235"/>
      <c r="WNB9" s="235"/>
      <c r="WNC9" s="235"/>
      <c r="WND9" s="235"/>
      <c r="WNE9" s="235"/>
      <c r="WNF9" s="235"/>
      <c r="WNG9" s="235"/>
      <c r="WNH9" s="235"/>
      <c r="WNI9" s="235"/>
      <c r="WNJ9" s="235"/>
      <c r="WNK9" s="235"/>
      <c r="WNL9" s="235"/>
      <c r="WNM9" s="235"/>
      <c r="WNN9" s="235"/>
      <c r="WNO9" s="235"/>
      <c r="WNP9" s="235"/>
      <c r="WNQ9" s="235"/>
      <c r="WNR9" s="235"/>
      <c r="WNS9" s="235"/>
      <c r="WNT9" s="235"/>
      <c r="WNU9" s="235"/>
      <c r="WNV9" s="235"/>
      <c r="WNW9" s="235"/>
      <c r="WNX9" s="235"/>
      <c r="WNY9" s="235"/>
      <c r="WNZ9" s="235"/>
      <c r="WOA9" s="235"/>
      <c r="WOB9" s="235"/>
      <c r="WOC9" s="235"/>
      <c r="WOD9" s="235"/>
      <c r="WOE9" s="235"/>
      <c r="WOF9" s="235"/>
      <c r="WOG9" s="235"/>
      <c r="WOH9" s="235"/>
      <c r="WOI9" s="235"/>
      <c r="WOJ9" s="235"/>
      <c r="WOK9" s="235"/>
      <c r="WOL9" s="235"/>
      <c r="WOM9" s="235"/>
      <c r="WON9" s="235"/>
      <c r="WOO9" s="235"/>
      <c r="WOP9" s="235"/>
      <c r="WOQ9" s="235"/>
      <c r="WOR9" s="235"/>
      <c r="WOS9" s="235"/>
      <c r="WOT9" s="235"/>
      <c r="WOU9" s="235"/>
      <c r="WOV9" s="235"/>
      <c r="WOW9" s="235"/>
      <c r="WOX9" s="235"/>
      <c r="WOY9" s="235"/>
      <c r="WOZ9" s="235"/>
      <c r="WPA9" s="235"/>
      <c r="WPB9" s="235"/>
      <c r="WPC9" s="235"/>
      <c r="WPD9" s="235"/>
      <c r="WPE9" s="235"/>
      <c r="WPF9" s="235"/>
      <c r="WPG9" s="235"/>
      <c r="WPH9" s="235"/>
      <c r="WPI9" s="235"/>
      <c r="WPJ9" s="235"/>
      <c r="WPK9" s="235"/>
      <c r="WPL9" s="235"/>
      <c r="WPM9" s="235"/>
      <c r="WPN9" s="235"/>
      <c r="WPO9" s="235"/>
      <c r="WPP9" s="235"/>
      <c r="WPQ9" s="235"/>
      <c r="WPR9" s="235"/>
      <c r="WPS9" s="235"/>
      <c r="WPT9" s="235"/>
      <c r="WPU9" s="235"/>
      <c r="WPV9" s="235"/>
      <c r="WPW9" s="235"/>
      <c r="WPX9" s="235"/>
      <c r="WPY9" s="235"/>
      <c r="WPZ9" s="235"/>
      <c r="WQA9" s="235"/>
      <c r="WQB9" s="235"/>
      <c r="WQC9" s="235"/>
      <c r="WQD9" s="235"/>
      <c r="WQE9" s="235"/>
      <c r="WQF9" s="235"/>
      <c r="WQG9" s="235"/>
      <c r="WQH9" s="235"/>
      <c r="WQI9" s="235"/>
      <c r="WQJ9" s="235"/>
      <c r="WQK9" s="235"/>
      <c r="WQL9" s="235"/>
      <c r="WQM9" s="235"/>
      <c r="WQN9" s="235"/>
      <c r="WQO9" s="235"/>
      <c r="WQP9" s="235"/>
      <c r="WQQ9" s="235"/>
      <c r="WQR9" s="235"/>
      <c r="WQS9" s="235"/>
      <c r="WQT9" s="235"/>
      <c r="WQU9" s="235"/>
      <c r="WQV9" s="235"/>
      <c r="WQW9" s="235"/>
      <c r="WQX9" s="235"/>
      <c r="WQY9" s="235"/>
      <c r="WQZ9" s="235"/>
      <c r="WRA9" s="235"/>
      <c r="WRB9" s="235"/>
      <c r="WRC9" s="235"/>
      <c r="WRD9" s="235"/>
      <c r="WRE9" s="235"/>
      <c r="WRF9" s="235"/>
      <c r="WRG9" s="235"/>
      <c r="WRH9" s="235"/>
      <c r="WRI9" s="235"/>
      <c r="WRJ9" s="235"/>
      <c r="WRK9" s="235"/>
      <c r="WRL9" s="235"/>
      <c r="WRM9" s="235"/>
      <c r="WRN9" s="235"/>
      <c r="WRO9" s="235"/>
      <c r="WRP9" s="235"/>
      <c r="WRQ9" s="235"/>
      <c r="WRR9" s="235"/>
      <c r="WRS9" s="235"/>
      <c r="WRT9" s="235"/>
      <c r="WRU9" s="235"/>
      <c r="WRV9" s="235"/>
      <c r="WRW9" s="235"/>
      <c r="WRX9" s="235"/>
      <c r="WRY9" s="235"/>
      <c r="WRZ9" s="235"/>
      <c r="WSA9" s="235"/>
      <c r="WSB9" s="235"/>
      <c r="WSC9" s="235"/>
      <c r="WSD9" s="235"/>
      <c r="WSE9" s="235"/>
      <c r="WSF9" s="235"/>
      <c r="WSG9" s="235"/>
      <c r="WSH9" s="235"/>
      <c r="WSI9" s="235"/>
      <c r="WSJ9" s="235"/>
      <c r="WSK9" s="235"/>
      <c r="WSL9" s="235"/>
      <c r="WSM9" s="235"/>
      <c r="WSN9" s="235"/>
      <c r="WSO9" s="235"/>
      <c r="WSP9" s="235"/>
      <c r="WSQ9" s="235"/>
      <c r="WSR9" s="235"/>
      <c r="WSS9" s="235"/>
      <c r="WST9" s="235"/>
      <c r="WSU9" s="235"/>
      <c r="WSV9" s="235"/>
      <c r="WSW9" s="235"/>
      <c r="WSX9" s="235"/>
      <c r="WSY9" s="235"/>
      <c r="WSZ9" s="235"/>
      <c r="WTA9" s="235"/>
      <c r="WTB9" s="235"/>
      <c r="WTC9" s="235"/>
      <c r="WTD9" s="235"/>
      <c r="WTE9" s="235"/>
      <c r="WTF9" s="235"/>
      <c r="WTG9" s="235"/>
      <c r="WTH9" s="235"/>
      <c r="WTI9" s="235"/>
      <c r="WTJ9" s="235"/>
      <c r="WTK9" s="235"/>
      <c r="WTL9" s="235"/>
      <c r="WTM9" s="235"/>
      <c r="WTN9" s="235"/>
      <c r="WTO9" s="235"/>
      <c r="WTP9" s="235"/>
      <c r="WTQ9" s="235"/>
      <c r="WTR9" s="235"/>
      <c r="WTS9" s="235"/>
      <c r="WTT9" s="235"/>
      <c r="WTU9" s="235"/>
      <c r="WTV9" s="235"/>
      <c r="WTW9" s="235"/>
      <c r="WTX9" s="235"/>
      <c r="WTY9" s="235"/>
      <c r="WTZ9" s="235"/>
      <c r="WUA9" s="235"/>
      <c r="WUB9" s="235"/>
      <c r="WUC9" s="235"/>
      <c r="WUD9" s="235"/>
      <c r="WUE9" s="235"/>
      <c r="WUF9" s="235"/>
      <c r="WUG9" s="235"/>
      <c r="WUH9" s="235"/>
      <c r="WUI9" s="235"/>
      <c r="WUJ9" s="235"/>
      <c r="WUK9" s="235"/>
      <c r="WUL9" s="235"/>
      <c r="WUM9" s="235"/>
      <c r="WUN9" s="235"/>
      <c r="WUO9" s="235"/>
      <c r="WUP9" s="235"/>
      <c r="WUQ9" s="235"/>
      <c r="WUR9" s="235"/>
      <c r="WUS9" s="235"/>
      <c r="WUT9" s="235"/>
      <c r="WUU9" s="235"/>
      <c r="WUV9" s="235"/>
      <c r="WUW9" s="235"/>
      <c r="WUX9" s="235"/>
      <c r="WUY9" s="235"/>
      <c r="WUZ9" s="235"/>
      <c r="WVA9" s="235"/>
      <c r="WVB9" s="235"/>
      <c r="WVC9" s="235"/>
      <c r="WVD9" s="235"/>
      <c r="WVE9" s="235"/>
      <c r="WVF9" s="235"/>
      <c r="WVG9" s="235"/>
      <c r="WVH9" s="235"/>
      <c r="WVI9" s="235"/>
      <c r="WVJ9" s="235"/>
      <c r="WVK9" s="235"/>
      <c r="WVL9" s="235"/>
      <c r="WVM9" s="235"/>
      <c r="WVN9" s="235"/>
      <c r="WVO9" s="235"/>
      <c r="WVP9" s="235"/>
      <c r="WVQ9" s="235"/>
      <c r="WVR9" s="235"/>
      <c r="WVS9" s="235"/>
      <c r="WVT9" s="235"/>
      <c r="WVU9" s="235"/>
      <c r="WVV9" s="235"/>
      <c r="WVW9" s="235"/>
      <c r="WVX9" s="235"/>
      <c r="WVY9" s="235"/>
      <c r="WVZ9" s="235"/>
      <c r="WWA9" s="235"/>
      <c r="WWB9" s="235"/>
      <c r="WWC9" s="235"/>
      <c r="WWD9" s="235"/>
      <c r="WWE9" s="235"/>
      <c r="WWF9" s="235"/>
      <c r="WWG9" s="235"/>
      <c r="WWH9" s="235"/>
      <c r="WWI9" s="235"/>
      <c r="WWJ9" s="235"/>
      <c r="WWK9" s="235"/>
      <c r="WWL9" s="235"/>
      <c r="WWM9" s="235"/>
      <c r="WWN9" s="235"/>
      <c r="WWO9" s="235"/>
      <c r="WWP9" s="235"/>
      <c r="WWQ9" s="235"/>
      <c r="WWR9" s="235"/>
      <c r="WWS9" s="235"/>
      <c r="WWT9" s="235"/>
      <c r="WWU9" s="235"/>
      <c r="WWV9" s="235"/>
      <c r="WWW9" s="235"/>
      <c r="WWX9" s="235"/>
      <c r="WWY9" s="235"/>
      <c r="WWZ9" s="235"/>
      <c r="WXA9" s="235"/>
      <c r="WXB9" s="235"/>
      <c r="WXC9" s="235"/>
      <c r="WXD9" s="235"/>
      <c r="WXE9" s="235"/>
      <c r="WXF9" s="235"/>
      <c r="WXG9" s="235"/>
      <c r="WXH9" s="235"/>
      <c r="WXI9" s="235"/>
      <c r="WXJ9" s="235"/>
      <c r="WXK9" s="235"/>
      <c r="WXL9" s="235"/>
      <c r="WXM9" s="235"/>
      <c r="WXN9" s="235"/>
      <c r="WXO9" s="235"/>
      <c r="WXP9" s="235"/>
      <c r="WXQ9" s="235"/>
      <c r="WXR9" s="235"/>
      <c r="WXS9" s="235"/>
      <c r="WXT9" s="235"/>
      <c r="WXU9" s="235"/>
      <c r="WXV9" s="235"/>
      <c r="WXW9" s="235"/>
      <c r="WXX9" s="235"/>
      <c r="WXY9" s="235"/>
      <c r="WXZ9" s="235"/>
      <c r="WYA9" s="235"/>
      <c r="WYB9" s="235"/>
      <c r="WYC9" s="235"/>
      <c r="WYD9" s="235"/>
      <c r="WYE9" s="235"/>
      <c r="WYF9" s="235"/>
      <c r="WYG9" s="235"/>
      <c r="WYH9" s="235"/>
      <c r="WYI9" s="235"/>
      <c r="WYJ9" s="235"/>
      <c r="WYK9" s="235"/>
      <c r="WYL9" s="235"/>
      <c r="WYM9" s="235"/>
      <c r="WYN9" s="235"/>
      <c r="WYO9" s="235"/>
      <c r="WYP9" s="235"/>
      <c r="WYQ9" s="235"/>
      <c r="WYR9" s="235"/>
      <c r="WYS9" s="235"/>
      <c r="WYT9" s="235"/>
      <c r="WYU9" s="235"/>
      <c r="WYV9" s="235"/>
      <c r="WYW9" s="235"/>
      <c r="WYX9" s="235"/>
      <c r="WYY9" s="235"/>
      <c r="WYZ9" s="235"/>
      <c r="WZA9" s="235"/>
      <c r="WZB9" s="235"/>
      <c r="WZC9" s="235"/>
      <c r="WZD9" s="235"/>
      <c r="WZE9" s="235"/>
      <c r="WZF9" s="235"/>
      <c r="WZG9" s="235"/>
      <c r="WZH9" s="235"/>
      <c r="WZI9" s="235"/>
      <c r="WZJ9" s="235"/>
      <c r="WZK9" s="235"/>
      <c r="WZL9" s="235"/>
      <c r="WZM9" s="235"/>
      <c r="WZN9" s="235"/>
      <c r="WZO9" s="235"/>
      <c r="WZP9" s="235"/>
      <c r="WZQ9" s="235"/>
      <c r="WZR9" s="235"/>
      <c r="WZS9" s="235"/>
      <c r="WZT9" s="235"/>
      <c r="WZU9" s="235"/>
      <c r="WZV9" s="235"/>
      <c r="WZW9" s="235"/>
      <c r="WZX9" s="235"/>
      <c r="WZY9" s="235"/>
      <c r="WZZ9" s="235"/>
      <c r="XAA9" s="235"/>
      <c r="XAB9" s="235"/>
      <c r="XAC9" s="235"/>
      <c r="XAD9" s="235"/>
      <c r="XAE9" s="235"/>
      <c r="XAF9" s="235"/>
      <c r="XAG9" s="235"/>
      <c r="XAH9" s="235"/>
      <c r="XAI9" s="235"/>
      <c r="XAJ9" s="235"/>
      <c r="XAK9" s="235"/>
      <c r="XAL9" s="235"/>
      <c r="XAM9" s="235"/>
      <c r="XAN9" s="235"/>
      <c r="XAO9" s="235"/>
      <c r="XAP9" s="235"/>
      <c r="XAQ9" s="235"/>
      <c r="XAR9" s="235"/>
      <c r="XAS9" s="235"/>
      <c r="XAT9" s="235"/>
      <c r="XAU9" s="235"/>
      <c r="XAV9" s="235"/>
      <c r="XAW9" s="235"/>
      <c r="XAX9" s="235"/>
      <c r="XAY9" s="235"/>
      <c r="XAZ9" s="235"/>
      <c r="XBA9" s="235"/>
      <c r="XBB9" s="235"/>
      <c r="XBC9" s="235"/>
      <c r="XBD9" s="235"/>
      <c r="XBE9" s="235"/>
      <c r="XBF9" s="235"/>
      <c r="XBG9" s="235"/>
      <c r="XBH9" s="235"/>
      <c r="XBI9" s="235"/>
      <c r="XBJ9" s="235"/>
      <c r="XBK9" s="235"/>
      <c r="XBL9" s="235"/>
      <c r="XBM9" s="235"/>
      <c r="XBN9" s="235"/>
      <c r="XBO9" s="235"/>
      <c r="XBP9" s="235"/>
      <c r="XBQ9" s="235"/>
      <c r="XBR9" s="235"/>
      <c r="XBS9" s="235"/>
      <c r="XBT9" s="235"/>
      <c r="XBU9" s="235"/>
      <c r="XBV9" s="235"/>
      <c r="XBW9" s="235"/>
      <c r="XBX9" s="235"/>
      <c r="XBY9" s="235"/>
      <c r="XBZ9" s="235"/>
      <c r="XCA9" s="235"/>
      <c r="XCB9" s="235"/>
      <c r="XCC9" s="235"/>
      <c r="XCD9" s="235"/>
      <c r="XCE9" s="235"/>
      <c r="XCF9" s="235"/>
      <c r="XCG9" s="235"/>
      <c r="XCH9" s="235"/>
      <c r="XCI9" s="235"/>
      <c r="XCJ9" s="235"/>
      <c r="XCK9" s="235"/>
      <c r="XCL9" s="235"/>
      <c r="XCM9" s="235"/>
      <c r="XCN9" s="235"/>
      <c r="XCO9" s="235"/>
      <c r="XCP9" s="235"/>
      <c r="XCQ9" s="235"/>
      <c r="XCR9" s="235"/>
      <c r="XCS9" s="235"/>
      <c r="XCT9" s="235"/>
      <c r="XCU9" s="235"/>
      <c r="XCV9" s="235"/>
      <c r="XCW9" s="235"/>
      <c r="XCX9" s="235"/>
      <c r="XCY9" s="235"/>
      <c r="XCZ9" s="235"/>
      <c r="XDA9" s="235"/>
      <c r="XDB9" s="235"/>
      <c r="XDC9" s="235"/>
      <c r="XDD9" s="235"/>
      <c r="XDE9" s="235"/>
      <c r="XDF9" s="235"/>
      <c r="XDG9" s="235"/>
      <c r="XDH9" s="235"/>
      <c r="XDI9" s="235"/>
      <c r="XDJ9" s="235"/>
      <c r="XDK9" s="235"/>
      <c r="XDL9" s="235"/>
      <c r="XDM9" s="235"/>
      <c r="XDN9" s="235"/>
      <c r="XDO9" s="235"/>
      <c r="XDP9" s="235"/>
      <c r="XDQ9" s="235"/>
      <c r="XDR9" s="235"/>
      <c r="XDS9" s="235"/>
      <c r="XDT9" s="235"/>
      <c r="XDU9" s="235"/>
      <c r="XDV9" s="235"/>
      <c r="XDW9" s="235"/>
      <c r="XDX9" s="235"/>
      <c r="XDY9" s="235"/>
      <c r="XDZ9" s="235"/>
      <c r="XEA9" s="235"/>
      <c r="XEB9" s="235"/>
      <c r="XEC9" s="235"/>
      <c r="XED9" s="235"/>
      <c r="XEE9" s="235"/>
      <c r="XEF9" s="235"/>
      <c r="XEG9" s="235"/>
      <c r="XEH9" s="235"/>
      <c r="XEI9" s="235"/>
      <c r="XEJ9" s="235"/>
      <c r="XEK9" s="235"/>
      <c r="XEL9" s="235"/>
      <c r="XEM9" s="235"/>
      <c r="XEN9" s="235"/>
      <c r="XEO9" s="235"/>
      <c r="XEP9" s="235"/>
      <c r="XEQ9" s="235"/>
      <c r="XER9" s="235"/>
      <c r="XES9" s="235"/>
      <c r="XET9" s="235"/>
      <c r="XEU9" s="235"/>
      <c r="XEV9" s="235"/>
      <c r="XEW9" s="235"/>
      <c r="XEX9" s="235"/>
      <c r="XEY9" s="235"/>
      <c r="XEZ9" s="235"/>
      <c r="XFA9" s="235"/>
      <c r="XFB9" s="235"/>
      <c r="XFC9" s="235"/>
      <c r="XFD9" s="235"/>
    </row>
    <row r="10" s="213" customFormat="1" ht="17" customHeight="1" spans="1:39 14370:16384">
      <c r="A10" s="236" t="s">
        <v>585</v>
      </c>
      <c r="B10" s="233">
        <f t="shared" si="0"/>
        <v>2030</v>
      </c>
      <c r="C10" s="233">
        <f t="shared" si="1"/>
        <v>170</v>
      </c>
      <c r="D10" s="209">
        <v>142</v>
      </c>
      <c r="E10" s="209"/>
      <c r="F10" s="209"/>
      <c r="G10" s="209">
        <v>28</v>
      </c>
      <c r="H10" s="233">
        <f t="shared" si="5"/>
        <v>372</v>
      </c>
      <c r="I10" s="209">
        <v>18</v>
      </c>
      <c r="J10" s="209">
        <v>1</v>
      </c>
      <c r="K10" s="209"/>
      <c r="L10" s="209"/>
      <c r="M10" s="209">
        <v>36</v>
      </c>
      <c r="N10" s="209">
        <v>1</v>
      </c>
      <c r="O10" s="209">
        <v>2</v>
      </c>
      <c r="P10" s="209"/>
      <c r="Q10" s="209"/>
      <c r="R10" s="209">
        <v>314</v>
      </c>
      <c r="S10" s="233">
        <f t="shared" si="2"/>
        <v>0</v>
      </c>
      <c r="T10" s="209"/>
      <c r="U10" s="209"/>
      <c r="V10" s="209"/>
      <c r="W10" s="209"/>
      <c r="X10" s="209"/>
      <c r="Y10" s="233">
        <f t="shared" si="3"/>
        <v>1439</v>
      </c>
      <c r="Z10" s="209">
        <v>1160</v>
      </c>
      <c r="AA10" s="209">
        <v>279</v>
      </c>
      <c r="AB10" s="209">
        <v>9</v>
      </c>
      <c r="AC10" s="209"/>
      <c r="AD10" s="233">
        <f t="shared" si="4"/>
        <v>40</v>
      </c>
      <c r="AE10" s="209"/>
      <c r="AF10" s="209"/>
      <c r="AG10" s="209"/>
      <c r="AH10" s="209">
        <v>40</v>
      </c>
      <c r="AI10" s="209"/>
      <c r="AJ10" s="209"/>
      <c r="AK10" s="209"/>
      <c r="AL10" s="213"/>
      <c r="AM10" s="213"/>
      <c r="UFR10" s="235"/>
      <c r="UFS10" s="235"/>
      <c r="UFT10" s="235"/>
      <c r="UFU10" s="235"/>
      <c r="UFV10" s="235"/>
      <c r="UFW10" s="235"/>
      <c r="UFX10" s="235"/>
      <c r="UFY10" s="235"/>
      <c r="UFZ10" s="235"/>
      <c r="UGA10" s="235"/>
      <c r="UGB10" s="235"/>
      <c r="UGC10" s="235"/>
      <c r="UGD10" s="235"/>
      <c r="UGE10" s="235"/>
      <c r="UGF10" s="235"/>
      <c r="UGG10" s="235"/>
      <c r="UGH10" s="235"/>
      <c r="UGI10" s="235"/>
      <c r="UGJ10" s="235"/>
      <c r="UGK10" s="235"/>
      <c r="UGL10" s="235"/>
      <c r="UGM10" s="235"/>
      <c r="UGN10" s="235"/>
      <c r="UGO10" s="235"/>
      <c r="UGP10" s="235"/>
      <c r="UGQ10" s="235"/>
      <c r="UGR10" s="235"/>
      <c r="UGS10" s="235"/>
      <c r="UGT10" s="235"/>
      <c r="UGU10" s="235"/>
      <c r="UGV10" s="235"/>
      <c r="UGW10" s="235"/>
      <c r="UGX10" s="235"/>
      <c r="UGY10" s="235"/>
      <c r="UGZ10" s="235"/>
      <c r="UHA10" s="235"/>
      <c r="UHB10" s="235"/>
      <c r="UHC10" s="235"/>
      <c r="UHD10" s="235"/>
      <c r="UHE10" s="235"/>
      <c r="UHF10" s="235"/>
      <c r="UHG10" s="235"/>
      <c r="UHH10" s="235"/>
      <c r="UHI10" s="235"/>
      <c r="UHJ10" s="235"/>
      <c r="UHK10" s="235"/>
      <c r="UHL10" s="235"/>
      <c r="UHM10" s="235"/>
      <c r="UHN10" s="235"/>
      <c r="UHO10" s="235"/>
      <c r="UHP10" s="235"/>
      <c r="UHQ10" s="235"/>
      <c r="UHR10" s="235"/>
      <c r="UHS10" s="235"/>
      <c r="UHT10" s="235"/>
      <c r="UHU10" s="235"/>
      <c r="UHV10" s="235"/>
      <c r="UHW10" s="235"/>
      <c r="UHX10" s="235"/>
      <c r="UHY10" s="235"/>
      <c r="UHZ10" s="235"/>
      <c r="UIA10" s="235"/>
      <c r="UIB10" s="235"/>
      <c r="UIC10" s="235"/>
      <c r="UID10" s="235"/>
      <c r="UIE10" s="235"/>
      <c r="UIF10" s="235"/>
      <c r="UIG10" s="235"/>
      <c r="UIH10" s="235"/>
      <c r="UII10" s="235"/>
      <c r="UIJ10" s="235"/>
      <c r="UIK10" s="235"/>
      <c r="UIL10" s="235"/>
      <c r="UIM10" s="235"/>
      <c r="UIN10" s="235"/>
      <c r="UIO10" s="235"/>
      <c r="UIP10" s="235"/>
      <c r="UIQ10" s="235"/>
      <c r="UIR10" s="235"/>
      <c r="UIS10" s="235"/>
      <c r="UIT10" s="235"/>
      <c r="UIU10" s="235"/>
      <c r="UIV10" s="235"/>
      <c r="UIW10" s="235"/>
      <c r="UIX10" s="235"/>
      <c r="UIY10" s="235"/>
      <c r="UIZ10" s="235"/>
      <c r="UJA10" s="235"/>
      <c r="UJB10" s="235"/>
      <c r="UJC10" s="235"/>
      <c r="UJD10" s="235"/>
      <c r="UJE10" s="235"/>
      <c r="UJF10" s="235"/>
      <c r="UJG10" s="235"/>
      <c r="UJH10" s="235"/>
      <c r="UJI10" s="235"/>
      <c r="UJJ10" s="235"/>
      <c r="UJK10" s="235"/>
      <c r="UJL10" s="235"/>
      <c r="UJM10" s="235"/>
      <c r="UJN10" s="235"/>
      <c r="UJO10" s="235"/>
      <c r="UJP10" s="235"/>
      <c r="UJQ10" s="235"/>
      <c r="UJR10" s="235"/>
      <c r="UJS10" s="235"/>
      <c r="UJT10" s="235"/>
      <c r="UJU10" s="235"/>
      <c r="UJV10" s="235"/>
      <c r="UJW10" s="235"/>
      <c r="UJX10" s="235"/>
      <c r="UJY10" s="235"/>
      <c r="UJZ10" s="235"/>
      <c r="UKA10" s="235"/>
      <c r="UKB10" s="235"/>
      <c r="UKC10" s="235"/>
      <c r="UKD10" s="235"/>
      <c r="UKE10" s="235"/>
      <c r="UKF10" s="235"/>
      <c r="UKG10" s="235"/>
      <c r="UKH10" s="235"/>
      <c r="UKI10" s="235"/>
      <c r="UKJ10" s="235"/>
      <c r="UKK10" s="235"/>
      <c r="UKL10" s="235"/>
      <c r="UKM10" s="235"/>
      <c r="UKN10" s="235"/>
      <c r="UKO10" s="235"/>
      <c r="UKP10" s="235"/>
      <c r="UKQ10" s="235"/>
      <c r="UKR10" s="235"/>
      <c r="UKS10" s="235"/>
      <c r="UKT10" s="235"/>
      <c r="UKU10" s="235"/>
      <c r="UKV10" s="235"/>
      <c r="UKW10" s="235"/>
      <c r="UKX10" s="235"/>
      <c r="UKY10" s="235"/>
      <c r="UKZ10" s="235"/>
      <c r="ULA10" s="235"/>
      <c r="ULB10" s="235"/>
      <c r="ULC10" s="235"/>
      <c r="ULD10" s="235"/>
      <c r="ULE10" s="235"/>
      <c r="ULF10" s="235"/>
      <c r="ULG10" s="235"/>
      <c r="ULH10" s="235"/>
      <c r="ULI10" s="235"/>
      <c r="ULJ10" s="235"/>
      <c r="ULK10" s="235"/>
      <c r="ULL10" s="235"/>
      <c r="ULM10" s="235"/>
      <c r="ULN10" s="235"/>
      <c r="ULO10" s="235"/>
      <c r="ULP10" s="235"/>
      <c r="ULQ10" s="235"/>
      <c r="ULR10" s="235"/>
      <c r="ULS10" s="235"/>
      <c r="ULT10" s="235"/>
      <c r="ULU10" s="235"/>
      <c r="ULV10" s="235"/>
      <c r="ULW10" s="235"/>
      <c r="ULX10" s="235"/>
      <c r="ULY10" s="235"/>
      <c r="ULZ10" s="235"/>
      <c r="UMA10" s="235"/>
      <c r="UMB10" s="235"/>
      <c r="UMC10" s="235"/>
      <c r="UMD10" s="235"/>
      <c r="UME10" s="235"/>
      <c r="UMF10" s="235"/>
      <c r="UMG10" s="235"/>
      <c r="UMH10" s="235"/>
      <c r="UMI10" s="235"/>
      <c r="UMJ10" s="235"/>
      <c r="UMK10" s="235"/>
      <c r="UML10" s="235"/>
      <c r="UMM10" s="235"/>
      <c r="UMN10" s="235"/>
      <c r="UMO10" s="235"/>
      <c r="UMP10" s="235"/>
      <c r="UMQ10" s="235"/>
      <c r="UMR10" s="235"/>
      <c r="UMS10" s="235"/>
      <c r="UMT10" s="235"/>
      <c r="UMU10" s="235"/>
      <c r="UMV10" s="235"/>
      <c r="UMW10" s="235"/>
      <c r="UMX10" s="235"/>
      <c r="UMY10" s="235"/>
      <c r="UMZ10" s="235"/>
      <c r="UNA10" s="235"/>
      <c r="UNB10" s="235"/>
      <c r="UNC10" s="235"/>
      <c r="UND10" s="235"/>
      <c r="UNE10" s="235"/>
      <c r="UNF10" s="235"/>
      <c r="UNG10" s="235"/>
      <c r="UNH10" s="235"/>
      <c r="UNI10" s="235"/>
      <c r="UNJ10" s="235"/>
      <c r="UNK10" s="235"/>
      <c r="UNL10" s="235"/>
      <c r="UNM10" s="235"/>
      <c r="UNN10" s="235"/>
      <c r="UNO10" s="235"/>
      <c r="UNP10" s="235"/>
      <c r="UNQ10" s="235"/>
      <c r="UNR10" s="235"/>
      <c r="UNS10" s="235"/>
      <c r="UNT10" s="235"/>
      <c r="UNU10" s="235"/>
      <c r="UNV10" s="235"/>
      <c r="UNW10" s="235"/>
      <c r="UNX10" s="235"/>
      <c r="UNY10" s="235"/>
      <c r="UNZ10" s="235"/>
      <c r="UOA10" s="235"/>
      <c r="UOB10" s="235"/>
      <c r="UOC10" s="235"/>
      <c r="UOD10" s="235"/>
      <c r="UOE10" s="235"/>
      <c r="UOF10" s="235"/>
      <c r="UOG10" s="235"/>
      <c r="UOH10" s="235"/>
      <c r="UOI10" s="235"/>
      <c r="UOJ10" s="235"/>
      <c r="UOK10" s="235"/>
      <c r="UOL10" s="235"/>
      <c r="UOM10" s="235"/>
      <c r="UON10" s="235"/>
      <c r="UOO10" s="235"/>
      <c r="UOP10" s="235"/>
      <c r="UOQ10" s="235"/>
      <c r="UOR10" s="235"/>
      <c r="UOS10" s="235"/>
      <c r="UOT10" s="235"/>
      <c r="UOU10" s="235"/>
      <c r="UOV10" s="235"/>
      <c r="UOW10" s="235"/>
      <c r="UOX10" s="235"/>
      <c r="UOY10" s="235"/>
      <c r="UOZ10" s="235"/>
      <c r="UPA10" s="235"/>
      <c r="UPB10" s="235"/>
      <c r="UPC10" s="235"/>
      <c r="UPD10" s="235"/>
      <c r="UPE10" s="235"/>
      <c r="UPF10" s="235"/>
      <c r="UPG10" s="235"/>
      <c r="UPH10" s="235"/>
      <c r="UPI10" s="235"/>
      <c r="UPJ10" s="235"/>
      <c r="UPK10" s="235"/>
      <c r="UPL10" s="235"/>
      <c r="UPM10" s="235"/>
      <c r="UPN10" s="235"/>
      <c r="UPO10" s="235"/>
      <c r="UPP10" s="235"/>
      <c r="UPQ10" s="235"/>
      <c r="UPR10" s="235"/>
      <c r="UPS10" s="235"/>
      <c r="UPT10" s="235"/>
      <c r="UPU10" s="235"/>
      <c r="UPV10" s="235"/>
      <c r="UPW10" s="235"/>
      <c r="UPX10" s="235"/>
      <c r="UPY10" s="235"/>
      <c r="UPZ10" s="235"/>
      <c r="UQA10" s="235"/>
      <c r="UQB10" s="235"/>
      <c r="UQC10" s="235"/>
      <c r="UQD10" s="235"/>
      <c r="UQE10" s="235"/>
      <c r="UQF10" s="235"/>
      <c r="UQG10" s="235"/>
      <c r="UQH10" s="235"/>
      <c r="UQI10" s="235"/>
      <c r="UQJ10" s="235"/>
      <c r="UQK10" s="235"/>
      <c r="UQL10" s="235"/>
      <c r="UQM10" s="235"/>
      <c r="UQN10" s="235"/>
      <c r="UQO10" s="235"/>
      <c r="UQP10" s="235"/>
      <c r="UQQ10" s="235"/>
      <c r="UQR10" s="235"/>
      <c r="UQS10" s="235"/>
      <c r="UQT10" s="235"/>
      <c r="UQU10" s="235"/>
      <c r="UQV10" s="235"/>
      <c r="UQW10" s="235"/>
      <c r="UQX10" s="235"/>
      <c r="UQY10" s="235"/>
      <c r="UQZ10" s="235"/>
      <c r="URA10" s="235"/>
      <c r="URB10" s="235"/>
      <c r="URC10" s="235"/>
      <c r="URD10" s="235"/>
      <c r="URE10" s="235"/>
      <c r="URF10" s="235"/>
      <c r="URG10" s="235"/>
      <c r="URH10" s="235"/>
      <c r="URI10" s="235"/>
      <c r="URJ10" s="235"/>
      <c r="URK10" s="235"/>
      <c r="URL10" s="235"/>
      <c r="URM10" s="235"/>
      <c r="URN10" s="235"/>
      <c r="URO10" s="235"/>
      <c r="URP10" s="235"/>
      <c r="URQ10" s="235"/>
      <c r="URR10" s="235"/>
      <c r="URS10" s="235"/>
      <c r="URT10" s="235"/>
      <c r="URU10" s="235"/>
      <c r="URV10" s="235"/>
      <c r="URW10" s="235"/>
      <c r="URX10" s="235"/>
      <c r="URY10" s="235"/>
      <c r="URZ10" s="235"/>
      <c r="USA10" s="235"/>
      <c r="USB10" s="235"/>
      <c r="USC10" s="235"/>
      <c r="USD10" s="235"/>
      <c r="USE10" s="235"/>
      <c r="USF10" s="235"/>
      <c r="USG10" s="235"/>
      <c r="USH10" s="235"/>
      <c r="USI10" s="235"/>
      <c r="USJ10" s="235"/>
      <c r="USK10" s="235"/>
      <c r="USL10" s="235"/>
      <c r="USM10" s="235"/>
      <c r="USN10" s="235"/>
      <c r="USO10" s="235"/>
      <c r="USP10" s="235"/>
      <c r="USQ10" s="235"/>
      <c r="USR10" s="235"/>
      <c r="USS10" s="235"/>
      <c r="UST10" s="235"/>
      <c r="USU10" s="235"/>
      <c r="USV10" s="235"/>
      <c r="USW10" s="235"/>
      <c r="USX10" s="235"/>
      <c r="USY10" s="235"/>
      <c r="USZ10" s="235"/>
      <c r="UTA10" s="235"/>
      <c r="UTB10" s="235"/>
      <c r="UTC10" s="235"/>
      <c r="UTD10" s="235"/>
      <c r="UTE10" s="235"/>
      <c r="UTF10" s="235"/>
      <c r="UTG10" s="235"/>
      <c r="UTH10" s="235"/>
      <c r="UTI10" s="235"/>
      <c r="UTJ10" s="235"/>
      <c r="UTK10" s="235"/>
      <c r="UTL10" s="235"/>
      <c r="UTM10" s="235"/>
      <c r="UTN10" s="235"/>
      <c r="UTO10" s="235"/>
      <c r="UTP10" s="235"/>
      <c r="UTQ10" s="235"/>
      <c r="UTR10" s="235"/>
      <c r="UTS10" s="235"/>
      <c r="UTT10" s="235"/>
      <c r="UTU10" s="235"/>
      <c r="UTV10" s="235"/>
      <c r="UTW10" s="235"/>
      <c r="UTX10" s="235"/>
      <c r="UTY10" s="235"/>
      <c r="UTZ10" s="235"/>
      <c r="UUA10" s="235"/>
      <c r="UUB10" s="235"/>
      <c r="UUC10" s="235"/>
      <c r="UUD10" s="235"/>
      <c r="UUE10" s="235"/>
      <c r="UUF10" s="235"/>
      <c r="UUG10" s="235"/>
      <c r="UUH10" s="235"/>
      <c r="UUI10" s="235"/>
      <c r="UUJ10" s="235"/>
      <c r="UUK10" s="235"/>
      <c r="UUL10" s="235"/>
      <c r="UUM10" s="235"/>
      <c r="UUN10" s="235"/>
      <c r="UUO10" s="235"/>
      <c r="UUP10" s="235"/>
      <c r="UUQ10" s="235"/>
      <c r="UUR10" s="235"/>
      <c r="UUS10" s="235"/>
      <c r="UUT10" s="235"/>
      <c r="UUU10" s="235"/>
      <c r="UUV10" s="235"/>
      <c r="UUW10" s="235"/>
      <c r="UUX10" s="235"/>
      <c r="UUY10" s="235"/>
      <c r="UUZ10" s="235"/>
      <c r="UVA10" s="235"/>
      <c r="UVB10" s="235"/>
      <c r="UVC10" s="235"/>
      <c r="UVD10" s="235"/>
      <c r="UVE10" s="235"/>
      <c r="UVF10" s="235"/>
      <c r="UVG10" s="235"/>
      <c r="UVH10" s="235"/>
      <c r="UVI10" s="235"/>
      <c r="UVJ10" s="235"/>
      <c r="UVK10" s="235"/>
      <c r="UVL10" s="235"/>
      <c r="UVM10" s="235"/>
      <c r="UVN10" s="235"/>
      <c r="UVO10" s="235"/>
      <c r="UVP10" s="235"/>
      <c r="UVQ10" s="235"/>
      <c r="UVR10" s="235"/>
      <c r="UVS10" s="235"/>
      <c r="UVT10" s="235"/>
      <c r="UVU10" s="235"/>
      <c r="UVV10" s="235"/>
      <c r="UVW10" s="235"/>
      <c r="UVX10" s="235"/>
      <c r="UVY10" s="235"/>
      <c r="UVZ10" s="235"/>
      <c r="UWA10" s="235"/>
      <c r="UWB10" s="235"/>
      <c r="UWC10" s="235"/>
      <c r="UWD10" s="235"/>
      <c r="UWE10" s="235"/>
      <c r="UWF10" s="235"/>
      <c r="UWG10" s="235"/>
      <c r="UWH10" s="235"/>
      <c r="UWI10" s="235"/>
      <c r="UWJ10" s="235"/>
      <c r="UWK10" s="235"/>
      <c r="UWL10" s="235"/>
      <c r="UWM10" s="235"/>
      <c r="UWN10" s="235"/>
      <c r="UWO10" s="235"/>
      <c r="UWP10" s="235"/>
      <c r="UWQ10" s="235"/>
      <c r="UWR10" s="235"/>
      <c r="UWS10" s="235"/>
      <c r="UWT10" s="235"/>
      <c r="UWU10" s="235"/>
      <c r="UWV10" s="235"/>
      <c r="UWW10" s="235"/>
      <c r="UWX10" s="235"/>
      <c r="UWY10" s="235"/>
      <c r="UWZ10" s="235"/>
      <c r="UXA10" s="235"/>
      <c r="UXB10" s="235"/>
      <c r="UXC10" s="235"/>
      <c r="UXD10" s="235"/>
      <c r="UXE10" s="235"/>
      <c r="UXF10" s="235"/>
      <c r="UXG10" s="235"/>
      <c r="UXH10" s="235"/>
      <c r="UXI10" s="235"/>
      <c r="UXJ10" s="235"/>
      <c r="UXK10" s="235"/>
      <c r="UXL10" s="235"/>
      <c r="UXM10" s="235"/>
      <c r="UXN10" s="235"/>
      <c r="UXO10" s="235"/>
      <c r="UXP10" s="235"/>
      <c r="UXQ10" s="235"/>
      <c r="UXR10" s="235"/>
      <c r="UXS10" s="235"/>
      <c r="UXT10" s="235"/>
      <c r="UXU10" s="235"/>
      <c r="UXV10" s="235"/>
      <c r="UXW10" s="235"/>
      <c r="UXX10" s="235"/>
      <c r="UXY10" s="235"/>
      <c r="UXZ10" s="235"/>
      <c r="UYA10" s="235"/>
      <c r="UYB10" s="235"/>
      <c r="UYC10" s="235"/>
      <c r="UYD10" s="235"/>
      <c r="UYE10" s="235"/>
      <c r="UYF10" s="235"/>
      <c r="UYG10" s="235"/>
      <c r="UYH10" s="235"/>
      <c r="UYI10" s="235"/>
      <c r="UYJ10" s="235"/>
      <c r="UYK10" s="235"/>
      <c r="UYL10" s="235"/>
      <c r="UYM10" s="235"/>
      <c r="UYN10" s="235"/>
      <c r="UYO10" s="235"/>
      <c r="UYP10" s="235"/>
      <c r="UYQ10" s="235"/>
      <c r="UYR10" s="235"/>
      <c r="UYS10" s="235"/>
      <c r="UYT10" s="235"/>
      <c r="UYU10" s="235"/>
      <c r="UYV10" s="235"/>
      <c r="UYW10" s="235"/>
      <c r="UYX10" s="235"/>
      <c r="UYY10" s="235"/>
      <c r="UYZ10" s="235"/>
      <c r="UZA10" s="235"/>
      <c r="UZB10" s="235"/>
      <c r="UZC10" s="235"/>
      <c r="UZD10" s="235"/>
      <c r="UZE10" s="235"/>
      <c r="UZF10" s="235"/>
      <c r="UZG10" s="235"/>
      <c r="UZH10" s="235"/>
      <c r="UZI10" s="235"/>
      <c r="UZJ10" s="235"/>
      <c r="UZK10" s="235"/>
      <c r="UZL10" s="235"/>
      <c r="UZM10" s="235"/>
      <c r="UZN10" s="235"/>
      <c r="UZO10" s="235"/>
      <c r="UZP10" s="235"/>
      <c r="UZQ10" s="235"/>
      <c r="UZR10" s="235"/>
      <c r="UZS10" s="235"/>
      <c r="UZT10" s="235"/>
      <c r="UZU10" s="235"/>
      <c r="UZV10" s="235"/>
      <c r="UZW10" s="235"/>
      <c r="UZX10" s="235"/>
      <c r="UZY10" s="235"/>
      <c r="UZZ10" s="235"/>
      <c r="VAA10" s="235"/>
      <c r="VAB10" s="235"/>
      <c r="VAC10" s="235"/>
      <c r="VAD10" s="235"/>
      <c r="VAE10" s="235"/>
      <c r="VAF10" s="235"/>
      <c r="VAG10" s="235"/>
      <c r="VAH10" s="235"/>
      <c r="VAI10" s="235"/>
      <c r="VAJ10" s="235"/>
      <c r="VAK10" s="235"/>
      <c r="VAL10" s="235"/>
      <c r="VAM10" s="235"/>
      <c r="VAN10" s="235"/>
      <c r="VAO10" s="235"/>
      <c r="VAP10" s="235"/>
      <c r="VAQ10" s="235"/>
      <c r="VAR10" s="235"/>
      <c r="VAS10" s="235"/>
      <c r="VAT10" s="235"/>
      <c r="VAU10" s="235"/>
      <c r="VAV10" s="235"/>
      <c r="VAW10" s="235"/>
      <c r="VAX10" s="235"/>
      <c r="VAY10" s="235"/>
      <c r="VAZ10" s="235"/>
      <c r="VBA10" s="235"/>
      <c r="VBB10" s="235"/>
      <c r="VBC10" s="235"/>
      <c r="VBD10" s="235"/>
      <c r="VBE10" s="235"/>
      <c r="VBF10" s="235"/>
      <c r="VBG10" s="235"/>
      <c r="VBH10" s="235"/>
      <c r="VBI10" s="235"/>
      <c r="VBJ10" s="235"/>
      <c r="VBK10" s="235"/>
      <c r="VBL10" s="235"/>
      <c r="VBM10" s="235"/>
      <c r="VBN10" s="235"/>
      <c r="VBO10" s="235"/>
      <c r="VBP10" s="235"/>
      <c r="VBQ10" s="235"/>
      <c r="VBR10" s="235"/>
      <c r="VBS10" s="235"/>
      <c r="VBT10" s="235"/>
      <c r="VBU10" s="235"/>
      <c r="VBV10" s="235"/>
      <c r="VBW10" s="235"/>
      <c r="VBX10" s="235"/>
      <c r="VBY10" s="235"/>
      <c r="VBZ10" s="235"/>
      <c r="VCA10" s="235"/>
      <c r="VCB10" s="235"/>
      <c r="VCC10" s="235"/>
      <c r="VCD10" s="235"/>
      <c r="VCE10" s="235"/>
      <c r="VCF10" s="235"/>
      <c r="VCG10" s="235"/>
      <c r="VCH10" s="235"/>
      <c r="VCI10" s="235"/>
      <c r="VCJ10" s="235"/>
      <c r="VCK10" s="235"/>
      <c r="VCL10" s="235"/>
      <c r="VCM10" s="235"/>
      <c r="VCN10" s="235"/>
      <c r="VCO10" s="235"/>
      <c r="VCP10" s="235"/>
      <c r="VCQ10" s="235"/>
      <c r="VCR10" s="235"/>
      <c r="VCS10" s="235"/>
      <c r="VCT10" s="235"/>
      <c r="VCU10" s="235"/>
      <c r="VCV10" s="235"/>
      <c r="VCW10" s="235"/>
      <c r="VCX10" s="235"/>
      <c r="VCY10" s="235"/>
      <c r="VCZ10" s="235"/>
      <c r="VDA10" s="235"/>
      <c r="VDB10" s="235"/>
      <c r="VDC10" s="235"/>
      <c r="VDD10" s="235"/>
      <c r="VDE10" s="235"/>
      <c r="VDF10" s="235"/>
      <c r="VDG10" s="235"/>
      <c r="VDH10" s="235"/>
      <c r="VDI10" s="235"/>
      <c r="VDJ10" s="235"/>
      <c r="VDK10" s="235"/>
      <c r="VDL10" s="235"/>
      <c r="VDM10" s="235"/>
      <c r="VDN10" s="235"/>
      <c r="VDO10" s="235"/>
      <c r="VDP10" s="235"/>
      <c r="VDQ10" s="235"/>
      <c r="VDR10" s="235"/>
      <c r="VDS10" s="235"/>
      <c r="VDT10" s="235"/>
      <c r="VDU10" s="235"/>
      <c r="VDV10" s="235"/>
      <c r="VDW10" s="235"/>
      <c r="VDX10" s="235"/>
      <c r="VDY10" s="235"/>
      <c r="VDZ10" s="235"/>
      <c r="VEA10" s="235"/>
      <c r="VEB10" s="235"/>
      <c r="VEC10" s="235"/>
      <c r="VED10" s="235"/>
      <c r="VEE10" s="235"/>
      <c r="VEF10" s="235"/>
      <c r="VEG10" s="235"/>
      <c r="VEH10" s="235"/>
      <c r="VEI10" s="235"/>
      <c r="VEJ10" s="235"/>
      <c r="VEK10" s="235"/>
      <c r="VEL10" s="235"/>
      <c r="VEM10" s="235"/>
      <c r="VEN10" s="235"/>
      <c r="VEO10" s="235"/>
      <c r="VEP10" s="235"/>
      <c r="VEQ10" s="235"/>
      <c r="VER10" s="235"/>
      <c r="VES10" s="235"/>
      <c r="VET10" s="235"/>
      <c r="VEU10" s="235"/>
      <c r="VEV10" s="235"/>
      <c r="VEW10" s="235"/>
      <c r="VEX10" s="235"/>
      <c r="VEY10" s="235"/>
      <c r="VEZ10" s="235"/>
      <c r="VFA10" s="235"/>
      <c r="VFB10" s="235"/>
      <c r="VFC10" s="235"/>
      <c r="VFD10" s="235"/>
      <c r="VFE10" s="235"/>
      <c r="VFF10" s="235"/>
      <c r="VFG10" s="235"/>
      <c r="VFH10" s="235"/>
      <c r="VFI10" s="235"/>
      <c r="VFJ10" s="235"/>
      <c r="VFK10" s="235"/>
      <c r="VFL10" s="235"/>
      <c r="VFM10" s="235"/>
      <c r="VFN10" s="235"/>
      <c r="VFO10" s="235"/>
      <c r="VFP10" s="235"/>
      <c r="VFQ10" s="235"/>
      <c r="VFR10" s="235"/>
      <c r="VFS10" s="235"/>
      <c r="VFT10" s="235"/>
      <c r="VFU10" s="235"/>
      <c r="VFV10" s="235"/>
      <c r="VFW10" s="235"/>
      <c r="VFX10" s="235"/>
      <c r="VFY10" s="235"/>
      <c r="VFZ10" s="235"/>
      <c r="VGA10" s="235"/>
      <c r="VGB10" s="235"/>
      <c r="VGC10" s="235"/>
      <c r="VGD10" s="235"/>
      <c r="VGE10" s="235"/>
      <c r="VGF10" s="235"/>
      <c r="VGG10" s="235"/>
      <c r="VGH10" s="235"/>
      <c r="VGI10" s="235"/>
      <c r="VGJ10" s="235"/>
      <c r="VGK10" s="235"/>
      <c r="VGL10" s="235"/>
      <c r="VGM10" s="235"/>
      <c r="VGN10" s="235"/>
      <c r="VGO10" s="235"/>
      <c r="VGP10" s="235"/>
      <c r="VGQ10" s="235"/>
      <c r="VGR10" s="235"/>
      <c r="VGS10" s="235"/>
      <c r="VGT10" s="235"/>
      <c r="VGU10" s="235"/>
      <c r="VGV10" s="235"/>
      <c r="VGW10" s="235"/>
      <c r="VGX10" s="235"/>
      <c r="VGY10" s="235"/>
      <c r="VGZ10" s="235"/>
      <c r="VHA10" s="235"/>
      <c r="VHB10" s="235"/>
      <c r="VHC10" s="235"/>
      <c r="VHD10" s="235"/>
      <c r="VHE10" s="235"/>
      <c r="VHF10" s="235"/>
      <c r="VHG10" s="235"/>
      <c r="VHH10" s="235"/>
      <c r="VHI10" s="235"/>
      <c r="VHJ10" s="235"/>
      <c r="VHK10" s="235"/>
      <c r="VHL10" s="235"/>
      <c r="VHM10" s="235"/>
      <c r="VHN10" s="235"/>
      <c r="VHO10" s="235"/>
      <c r="VHP10" s="235"/>
      <c r="VHQ10" s="235"/>
      <c r="VHR10" s="235"/>
      <c r="VHS10" s="235"/>
      <c r="VHT10" s="235"/>
      <c r="VHU10" s="235"/>
      <c r="VHV10" s="235"/>
      <c r="VHW10" s="235"/>
      <c r="VHX10" s="235"/>
      <c r="VHY10" s="235"/>
      <c r="VHZ10" s="235"/>
      <c r="VIA10" s="235"/>
      <c r="VIB10" s="235"/>
      <c r="VIC10" s="235"/>
      <c r="VID10" s="235"/>
      <c r="VIE10" s="235"/>
      <c r="VIF10" s="235"/>
      <c r="VIG10" s="235"/>
      <c r="VIH10" s="235"/>
      <c r="VII10" s="235"/>
      <c r="VIJ10" s="235"/>
      <c r="VIK10" s="235"/>
      <c r="VIL10" s="235"/>
      <c r="VIM10" s="235"/>
      <c r="VIN10" s="235"/>
      <c r="VIO10" s="235"/>
      <c r="VIP10" s="235"/>
      <c r="VIQ10" s="235"/>
      <c r="VIR10" s="235"/>
      <c r="VIS10" s="235"/>
      <c r="VIT10" s="235"/>
      <c r="VIU10" s="235"/>
      <c r="VIV10" s="235"/>
      <c r="VIW10" s="235"/>
      <c r="VIX10" s="235"/>
      <c r="VIY10" s="235"/>
      <c r="VIZ10" s="235"/>
      <c r="VJA10" s="235"/>
      <c r="VJB10" s="235"/>
      <c r="VJC10" s="235"/>
      <c r="VJD10" s="235"/>
      <c r="VJE10" s="235"/>
      <c r="VJF10" s="235"/>
      <c r="VJG10" s="235"/>
      <c r="VJH10" s="235"/>
      <c r="VJI10" s="235"/>
      <c r="VJJ10" s="235"/>
      <c r="VJK10" s="235"/>
      <c r="VJL10" s="235"/>
      <c r="VJM10" s="235"/>
      <c r="VJN10" s="235"/>
      <c r="VJO10" s="235"/>
      <c r="VJP10" s="235"/>
      <c r="VJQ10" s="235"/>
      <c r="VJR10" s="235"/>
      <c r="VJS10" s="235"/>
      <c r="VJT10" s="235"/>
      <c r="VJU10" s="235"/>
      <c r="VJV10" s="235"/>
      <c r="VJW10" s="235"/>
      <c r="VJX10" s="235"/>
      <c r="VJY10" s="235"/>
      <c r="VJZ10" s="235"/>
      <c r="VKA10" s="235"/>
      <c r="VKB10" s="235"/>
      <c r="VKC10" s="235"/>
      <c r="VKD10" s="235"/>
      <c r="VKE10" s="235"/>
      <c r="VKF10" s="235"/>
      <c r="VKG10" s="235"/>
      <c r="VKH10" s="235"/>
      <c r="VKI10" s="235"/>
      <c r="VKJ10" s="235"/>
      <c r="VKK10" s="235"/>
      <c r="VKL10" s="235"/>
      <c r="VKM10" s="235"/>
      <c r="VKN10" s="235"/>
      <c r="VKO10" s="235"/>
      <c r="VKP10" s="235"/>
      <c r="VKQ10" s="235"/>
      <c r="VKR10" s="235"/>
      <c r="VKS10" s="235"/>
      <c r="VKT10" s="235"/>
      <c r="VKU10" s="235"/>
      <c r="VKV10" s="235"/>
      <c r="VKW10" s="235"/>
      <c r="VKX10" s="235"/>
      <c r="VKY10" s="235"/>
      <c r="VKZ10" s="235"/>
      <c r="VLA10" s="235"/>
      <c r="VLB10" s="235"/>
      <c r="VLC10" s="235"/>
      <c r="VLD10" s="235"/>
      <c r="VLE10" s="235"/>
      <c r="VLF10" s="235"/>
      <c r="VLG10" s="235"/>
      <c r="VLH10" s="235"/>
      <c r="VLI10" s="235"/>
      <c r="VLJ10" s="235"/>
      <c r="VLK10" s="235"/>
      <c r="VLL10" s="235"/>
      <c r="VLM10" s="235"/>
      <c r="VLN10" s="235"/>
      <c r="VLO10" s="235"/>
      <c r="VLP10" s="235"/>
      <c r="VLQ10" s="235"/>
      <c r="VLR10" s="235"/>
      <c r="VLS10" s="235"/>
      <c r="VLT10" s="235"/>
      <c r="VLU10" s="235"/>
      <c r="VLV10" s="235"/>
      <c r="VLW10" s="235"/>
      <c r="VLX10" s="235"/>
      <c r="VLY10" s="235"/>
      <c r="VLZ10" s="235"/>
      <c r="VMA10" s="235"/>
      <c r="VMB10" s="235"/>
      <c r="VMC10" s="235"/>
      <c r="VMD10" s="235"/>
      <c r="VME10" s="235"/>
      <c r="VMF10" s="235"/>
      <c r="VMG10" s="235"/>
      <c r="VMH10" s="235"/>
      <c r="VMI10" s="235"/>
      <c r="VMJ10" s="235"/>
      <c r="VMK10" s="235"/>
      <c r="VML10" s="235"/>
      <c r="VMM10" s="235"/>
      <c r="VMN10" s="235"/>
      <c r="VMO10" s="235"/>
      <c r="VMP10" s="235"/>
      <c r="VMQ10" s="235"/>
      <c r="VMR10" s="235"/>
      <c r="VMS10" s="235"/>
      <c r="VMT10" s="235"/>
      <c r="VMU10" s="235"/>
      <c r="VMV10" s="235"/>
      <c r="VMW10" s="235"/>
      <c r="VMX10" s="235"/>
      <c r="VMY10" s="235"/>
      <c r="VMZ10" s="235"/>
      <c r="VNA10" s="235"/>
      <c r="VNB10" s="235"/>
      <c r="VNC10" s="235"/>
      <c r="VND10" s="235"/>
      <c r="VNE10" s="235"/>
      <c r="VNF10" s="235"/>
      <c r="VNG10" s="235"/>
      <c r="VNH10" s="235"/>
      <c r="VNI10" s="235"/>
      <c r="VNJ10" s="235"/>
      <c r="VNK10" s="235"/>
      <c r="VNL10" s="235"/>
      <c r="VNM10" s="235"/>
      <c r="VNN10" s="235"/>
      <c r="VNO10" s="235"/>
      <c r="VNP10" s="235"/>
      <c r="VNQ10" s="235"/>
      <c r="VNR10" s="235"/>
      <c r="VNS10" s="235"/>
      <c r="VNT10" s="235"/>
      <c r="VNU10" s="235"/>
      <c r="VNV10" s="235"/>
      <c r="VNW10" s="235"/>
      <c r="VNX10" s="235"/>
      <c r="VNY10" s="235"/>
      <c r="VNZ10" s="235"/>
      <c r="VOA10" s="235"/>
      <c r="VOB10" s="235"/>
      <c r="VOC10" s="235"/>
      <c r="VOD10" s="235"/>
      <c r="VOE10" s="235"/>
      <c r="VOF10" s="235"/>
      <c r="VOG10" s="235"/>
      <c r="VOH10" s="235"/>
      <c r="VOI10" s="235"/>
      <c r="VOJ10" s="235"/>
      <c r="VOK10" s="235"/>
      <c r="VOL10" s="235"/>
      <c r="VOM10" s="235"/>
      <c r="VON10" s="235"/>
      <c r="VOO10" s="235"/>
      <c r="VOP10" s="235"/>
      <c r="VOQ10" s="235"/>
      <c r="VOR10" s="235"/>
      <c r="VOS10" s="235"/>
      <c r="VOT10" s="235"/>
      <c r="VOU10" s="235"/>
      <c r="VOV10" s="235"/>
      <c r="VOW10" s="235"/>
      <c r="VOX10" s="235"/>
      <c r="VOY10" s="235"/>
      <c r="VOZ10" s="235"/>
      <c r="VPA10" s="235"/>
      <c r="VPB10" s="235"/>
      <c r="VPC10" s="235"/>
      <c r="VPD10" s="235"/>
      <c r="VPE10" s="235"/>
      <c r="VPF10" s="235"/>
      <c r="VPG10" s="235"/>
      <c r="VPH10" s="235"/>
      <c r="VPI10" s="235"/>
      <c r="VPJ10" s="235"/>
      <c r="VPK10" s="235"/>
      <c r="VPL10" s="235"/>
      <c r="VPM10" s="235"/>
      <c r="VPN10" s="235"/>
      <c r="VPO10" s="235"/>
      <c r="VPP10" s="235"/>
      <c r="VPQ10" s="235"/>
      <c r="VPR10" s="235"/>
      <c r="VPS10" s="235"/>
      <c r="VPT10" s="235"/>
      <c r="VPU10" s="235"/>
      <c r="VPV10" s="235"/>
      <c r="VPW10" s="235"/>
      <c r="VPX10" s="235"/>
      <c r="VPY10" s="235"/>
      <c r="VPZ10" s="235"/>
      <c r="VQA10" s="235"/>
      <c r="VQB10" s="235"/>
      <c r="VQC10" s="235"/>
      <c r="VQD10" s="235"/>
      <c r="VQE10" s="235"/>
      <c r="VQF10" s="235"/>
      <c r="VQG10" s="235"/>
      <c r="VQH10" s="235"/>
      <c r="VQI10" s="235"/>
      <c r="VQJ10" s="235"/>
      <c r="VQK10" s="235"/>
      <c r="VQL10" s="235"/>
      <c r="VQM10" s="235"/>
      <c r="VQN10" s="235"/>
      <c r="VQO10" s="235"/>
      <c r="VQP10" s="235"/>
      <c r="VQQ10" s="235"/>
      <c r="VQR10" s="235"/>
      <c r="VQS10" s="235"/>
      <c r="VQT10" s="235"/>
      <c r="VQU10" s="235"/>
      <c r="VQV10" s="235"/>
      <c r="VQW10" s="235"/>
      <c r="VQX10" s="235"/>
      <c r="VQY10" s="235"/>
      <c r="VQZ10" s="235"/>
      <c r="VRA10" s="235"/>
      <c r="VRB10" s="235"/>
      <c r="VRC10" s="235"/>
      <c r="VRD10" s="235"/>
      <c r="VRE10" s="235"/>
      <c r="VRF10" s="235"/>
      <c r="VRG10" s="235"/>
      <c r="VRH10" s="235"/>
      <c r="VRI10" s="235"/>
      <c r="VRJ10" s="235"/>
      <c r="VRK10" s="235"/>
      <c r="VRL10" s="235"/>
      <c r="VRM10" s="235"/>
      <c r="VRN10" s="235"/>
      <c r="VRO10" s="235"/>
      <c r="VRP10" s="235"/>
      <c r="VRQ10" s="235"/>
      <c r="VRR10" s="235"/>
      <c r="VRS10" s="235"/>
      <c r="VRT10" s="235"/>
      <c r="VRU10" s="235"/>
      <c r="VRV10" s="235"/>
      <c r="VRW10" s="235"/>
      <c r="VRX10" s="235"/>
      <c r="VRY10" s="235"/>
      <c r="VRZ10" s="235"/>
      <c r="VSA10" s="235"/>
      <c r="VSB10" s="235"/>
      <c r="VSC10" s="235"/>
      <c r="VSD10" s="235"/>
      <c r="VSE10" s="235"/>
      <c r="VSF10" s="235"/>
      <c r="VSG10" s="235"/>
      <c r="VSH10" s="235"/>
      <c r="VSI10" s="235"/>
      <c r="VSJ10" s="235"/>
      <c r="VSK10" s="235"/>
      <c r="VSL10" s="235"/>
      <c r="VSM10" s="235"/>
      <c r="VSN10" s="235"/>
      <c r="VSO10" s="235"/>
      <c r="VSP10" s="235"/>
      <c r="VSQ10" s="235"/>
      <c r="VSR10" s="235"/>
      <c r="VSS10" s="235"/>
      <c r="VST10" s="235"/>
      <c r="VSU10" s="235"/>
      <c r="VSV10" s="235"/>
      <c r="VSW10" s="235"/>
      <c r="VSX10" s="235"/>
      <c r="VSY10" s="235"/>
      <c r="VSZ10" s="235"/>
      <c r="VTA10" s="235"/>
      <c r="VTB10" s="235"/>
      <c r="VTC10" s="235"/>
      <c r="VTD10" s="235"/>
      <c r="VTE10" s="235"/>
      <c r="VTF10" s="235"/>
      <c r="VTG10" s="235"/>
      <c r="VTH10" s="235"/>
      <c r="VTI10" s="235"/>
      <c r="VTJ10" s="235"/>
      <c r="VTK10" s="235"/>
      <c r="VTL10" s="235"/>
      <c r="VTM10" s="235"/>
      <c r="VTN10" s="235"/>
      <c r="VTO10" s="235"/>
      <c r="VTP10" s="235"/>
      <c r="VTQ10" s="235"/>
      <c r="VTR10" s="235"/>
      <c r="VTS10" s="235"/>
      <c r="VTT10" s="235"/>
      <c r="VTU10" s="235"/>
      <c r="VTV10" s="235"/>
      <c r="VTW10" s="235"/>
      <c r="VTX10" s="235"/>
      <c r="VTY10" s="235"/>
      <c r="VTZ10" s="235"/>
      <c r="VUA10" s="235"/>
      <c r="VUB10" s="235"/>
      <c r="VUC10" s="235"/>
      <c r="VUD10" s="235"/>
      <c r="VUE10" s="235"/>
      <c r="VUF10" s="235"/>
      <c r="VUG10" s="235"/>
      <c r="VUH10" s="235"/>
      <c r="VUI10" s="235"/>
      <c r="VUJ10" s="235"/>
      <c r="VUK10" s="235"/>
      <c r="VUL10" s="235"/>
      <c r="VUM10" s="235"/>
      <c r="VUN10" s="235"/>
      <c r="VUO10" s="235"/>
      <c r="VUP10" s="235"/>
      <c r="VUQ10" s="235"/>
      <c r="VUR10" s="235"/>
      <c r="VUS10" s="235"/>
      <c r="VUT10" s="235"/>
      <c r="VUU10" s="235"/>
      <c r="VUV10" s="235"/>
      <c r="VUW10" s="235"/>
      <c r="VUX10" s="235"/>
      <c r="VUY10" s="235"/>
      <c r="VUZ10" s="235"/>
      <c r="VVA10" s="235"/>
      <c r="VVB10" s="235"/>
      <c r="VVC10" s="235"/>
      <c r="VVD10" s="235"/>
      <c r="VVE10" s="235"/>
      <c r="VVF10" s="235"/>
      <c r="VVG10" s="235"/>
      <c r="VVH10" s="235"/>
      <c r="VVI10" s="235"/>
      <c r="VVJ10" s="235"/>
      <c r="VVK10" s="235"/>
      <c r="VVL10" s="235"/>
      <c r="VVM10" s="235"/>
      <c r="VVN10" s="235"/>
      <c r="VVO10" s="235"/>
      <c r="VVP10" s="235"/>
      <c r="VVQ10" s="235"/>
      <c r="VVR10" s="235"/>
      <c r="VVS10" s="235"/>
      <c r="VVT10" s="235"/>
      <c r="VVU10" s="235"/>
      <c r="VVV10" s="235"/>
      <c r="VVW10" s="235"/>
      <c r="VVX10" s="235"/>
      <c r="VVY10" s="235"/>
      <c r="VVZ10" s="235"/>
      <c r="VWA10" s="235"/>
      <c r="VWB10" s="235"/>
      <c r="VWC10" s="235"/>
      <c r="VWD10" s="235"/>
      <c r="VWE10" s="235"/>
      <c r="VWF10" s="235"/>
      <c r="VWG10" s="235"/>
      <c r="VWH10" s="235"/>
      <c r="VWI10" s="235"/>
      <c r="VWJ10" s="235"/>
      <c r="VWK10" s="235"/>
      <c r="VWL10" s="235"/>
      <c r="VWM10" s="235"/>
      <c r="VWN10" s="235"/>
      <c r="VWO10" s="235"/>
      <c r="VWP10" s="235"/>
      <c r="VWQ10" s="235"/>
      <c r="VWR10" s="235"/>
      <c r="VWS10" s="235"/>
      <c r="VWT10" s="235"/>
      <c r="VWU10" s="235"/>
      <c r="VWV10" s="235"/>
      <c r="VWW10" s="235"/>
      <c r="VWX10" s="235"/>
      <c r="VWY10" s="235"/>
      <c r="VWZ10" s="235"/>
      <c r="VXA10" s="235"/>
      <c r="VXB10" s="235"/>
      <c r="VXC10" s="235"/>
      <c r="VXD10" s="235"/>
      <c r="VXE10" s="235"/>
      <c r="VXF10" s="235"/>
      <c r="VXG10" s="235"/>
      <c r="VXH10" s="235"/>
      <c r="VXI10" s="235"/>
      <c r="VXJ10" s="235"/>
      <c r="VXK10" s="235"/>
      <c r="VXL10" s="235"/>
      <c r="VXM10" s="235"/>
      <c r="VXN10" s="235"/>
      <c r="VXO10" s="235"/>
      <c r="VXP10" s="235"/>
      <c r="VXQ10" s="235"/>
      <c r="VXR10" s="235"/>
      <c r="VXS10" s="235"/>
      <c r="VXT10" s="235"/>
      <c r="VXU10" s="235"/>
      <c r="VXV10" s="235"/>
      <c r="VXW10" s="235"/>
      <c r="VXX10" s="235"/>
      <c r="VXY10" s="235"/>
      <c r="VXZ10" s="235"/>
      <c r="VYA10" s="235"/>
      <c r="VYB10" s="235"/>
      <c r="VYC10" s="235"/>
      <c r="VYD10" s="235"/>
      <c r="VYE10" s="235"/>
      <c r="VYF10" s="235"/>
      <c r="VYG10" s="235"/>
      <c r="VYH10" s="235"/>
      <c r="VYI10" s="235"/>
      <c r="VYJ10" s="235"/>
      <c r="VYK10" s="235"/>
      <c r="VYL10" s="235"/>
      <c r="VYM10" s="235"/>
      <c r="VYN10" s="235"/>
      <c r="VYO10" s="235"/>
      <c r="VYP10" s="235"/>
      <c r="VYQ10" s="235"/>
      <c r="VYR10" s="235"/>
      <c r="VYS10" s="235"/>
      <c r="VYT10" s="235"/>
      <c r="VYU10" s="235"/>
      <c r="VYV10" s="235"/>
      <c r="VYW10" s="235"/>
      <c r="VYX10" s="235"/>
      <c r="VYY10" s="235"/>
      <c r="VYZ10" s="235"/>
      <c r="VZA10" s="235"/>
      <c r="VZB10" s="235"/>
      <c r="VZC10" s="235"/>
      <c r="VZD10" s="235"/>
      <c r="VZE10" s="235"/>
      <c r="VZF10" s="235"/>
      <c r="VZG10" s="235"/>
      <c r="VZH10" s="235"/>
      <c r="VZI10" s="235"/>
      <c r="VZJ10" s="235"/>
      <c r="VZK10" s="235"/>
      <c r="VZL10" s="235"/>
      <c r="VZM10" s="235"/>
      <c r="VZN10" s="235"/>
      <c r="VZO10" s="235"/>
      <c r="VZP10" s="235"/>
      <c r="VZQ10" s="235"/>
      <c r="VZR10" s="235"/>
      <c r="VZS10" s="235"/>
      <c r="VZT10" s="235"/>
      <c r="VZU10" s="235"/>
      <c r="VZV10" s="235"/>
      <c r="VZW10" s="235"/>
      <c r="VZX10" s="235"/>
      <c r="VZY10" s="235"/>
      <c r="VZZ10" s="235"/>
      <c r="WAA10" s="235"/>
      <c r="WAB10" s="235"/>
      <c r="WAC10" s="235"/>
      <c r="WAD10" s="235"/>
      <c r="WAE10" s="235"/>
      <c r="WAF10" s="235"/>
      <c r="WAG10" s="235"/>
      <c r="WAH10" s="235"/>
      <c r="WAI10" s="235"/>
      <c r="WAJ10" s="235"/>
      <c r="WAK10" s="235"/>
      <c r="WAL10" s="235"/>
      <c r="WAM10" s="235"/>
      <c r="WAN10" s="235"/>
      <c r="WAO10" s="235"/>
      <c r="WAP10" s="235"/>
      <c r="WAQ10" s="235"/>
      <c r="WAR10" s="235"/>
      <c r="WAS10" s="235"/>
      <c r="WAT10" s="235"/>
      <c r="WAU10" s="235"/>
      <c r="WAV10" s="235"/>
      <c r="WAW10" s="235"/>
      <c r="WAX10" s="235"/>
      <c r="WAY10" s="235"/>
      <c r="WAZ10" s="235"/>
      <c r="WBA10" s="235"/>
      <c r="WBB10" s="235"/>
      <c r="WBC10" s="235"/>
      <c r="WBD10" s="235"/>
      <c r="WBE10" s="235"/>
      <c r="WBF10" s="235"/>
      <c r="WBG10" s="235"/>
      <c r="WBH10" s="235"/>
      <c r="WBI10" s="235"/>
      <c r="WBJ10" s="235"/>
      <c r="WBK10" s="235"/>
      <c r="WBL10" s="235"/>
      <c r="WBM10" s="235"/>
      <c r="WBN10" s="235"/>
      <c r="WBO10" s="235"/>
      <c r="WBP10" s="235"/>
      <c r="WBQ10" s="235"/>
      <c r="WBR10" s="235"/>
      <c r="WBS10" s="235"/>
      <c r="WBT10" s="235"/>
      <c r="WBU10" s="235"/>
      <c r="WBV10" s="235"/>
      <c r="WBW10" s="235"/>
      <c r="WBX10" s="235"/>
      <c r="WBY10" s="235"/>
      <c r="WBZ10" s="235"/>
      <c r="WCA10" s="235"/>
      <c r="WCB10" s="235"/>
      <c r="WCC10" s="235"/>
      <c r="WCD10" s="235"/>
      <c r="WCE10" s="235"/>
      <c r="WCF10" s="235"/>
      <c r="WCG10" s="235"/>
      <c r="WCH10" s="235"/>
      <c r="WCI10" s="235"/>
      <c r="WCJ10" s="235"/>
      <c r="WCK10" s="235"/>
      <c r="WCL10" s="235"/>
      <c r="WCM10" s="235"/>
      <c r="WCN10" s="235"/>
      <c r="WCO10" s="235"/>
      <c r="WCP10" s="235"/>
      <c r="WCQ10" s="235"/>
      <c r="WCR10" s="235"/>
      <c r="WCS10" s="235"/>
      <c r="WCT10" s="235"/>
      <c r="WCU10" s="235"/>
      <c r="WCV10" s="235"/>
      <c r="WCW10" s="235"/>
      <c r="WCX10" s="235"/>
      <c r="WCY10" s="235"/>
      <c r="WCZ10" s="235"/>
      <c r="WDA10" s="235"/>
      <c r="WDB10" s="235"/>
      <c r="WDC10" s="235"/>
      <c r="WDD10" s="235"/>
      <c r="WDE10" s="235"/>
      <c r="WDF10" s="235"/>
      <c r="WDG10" s="235"/>
      <c r="WDH10" s="235"/>
      <c r="WDI10" s="235"/>
      <c r="WDJ10" s="235"/>
      <c r="WDK10" s="235"/>
      <c r="WDL10" s="235"/>
      <c r="WDM10" s="235"/>
      <c r="WDN10" s="235"/>
      <c r="WDO10" s="235"/>
      <c r="WDP10" s="235"/>
      <c r="WDQ10" s="235"/>
      <c r="WDR10" s="235"/>
      <c r="WDS10" s="235"/>
      <c r="WDT10" s="235"/>
      <c r="WDU10" s="235"/>
      <c r="WDV10" s="235"/>
      <c r="WDW10" s="235"/>
      <c r="WDX10" s="235"/>
      <c r="WDY10" s="235"/>
      <c r="WDZ10" s="235"/>
      <c r="WEA10" s="235"/>
      <c r="WEB10" s="235"/>
      <c r="WEC10" s="235"/>
      <c r="WED10" s="235"/>
      <c r="WEE10" s="235"/>
      <c r="WEF10" s="235"/>
      <c r="WEG10" s="235"/>
      <c r="WEH10" s="235"/>
      <c r="WEI10" s="235"/>
      <c r="WEJ10" s="235"/>
      <c r="WEK10" s="235"/>
      <c r="WEL10" s="235"/>
      <c r="WEM10" s="235"/>
      <c r="WEN10" s="235"/>
      <c r="WEO10" s="235"/>
      <c r="WEP10" s="235"/>
      <c r="WEQ10" s="235"/>
      <c r="WER10" s="235"/>
      <c r="WES10" s="235"/>
      <c r="WET10" s="235"/>
      <c r="WEU10" s="235"/>
      <c r="WEV10" s="235"/>
      <c r="WEW10" s="235"/>
      <c r="WEX10" s="235"/>
      <c r="WEY10" s="235"/>
      <c r="WEZ10" s="235"/>
      <c r="WFA10" s="235"/>
      <c r="WFB10" s="235"/>
      <c r="WFC10" s="235"/>
      <c r="WFD10" s="235"/>
      <c r="WFE10" s="235"/>
      <c r="WFF10" s="235"/>
      <c r="WFG10" s="235"/>
      <c r="WFH10" s="235"/>
      <c r="WFI10" s="235"/>
      <c r="WFJ10" s="235"/>
      <c r="WFK10" s="235"/>
      <c r="WFL10" s="235"/>
      <c r="WFM10" s="235"/>
      <c r="WFN10" s="235"/>
      <c r="WFO10" s="235"/>
      <c r="WFP10" s="235"/>
      <c r="WFQ10" s="235"/>
      <c r="WFR10" s="235"/>
      <c r="WFS10" s="235"/>
      <c r="WFT10" s="235"/>
      <c r="WFU10" s="235"/>
      <c r="WFV10" s="235"/>
      <c r="WFW10" s="235"/>
      <c r="WFX10" s="235"/>
      <c r="WFY10" s="235"/>
      <c r="WFZ10" s="235"/>
      <c r="WGA10" s="235"/>
      <c r="WGB10" s="235"/>
      <c r="WGC10" s="235"/>
      <c r="WGD10" s="235"/>
      <c r="WGE10" s="235"/>
      <c r="WGF10" s="235"/>
      <c r="WGG10" s="235"/>
      <c r="WGH10" s="235"/>
      <c r="WGI10" s="235"/>
      <c r="WGJ10" s="235"/>
      <c r="WGK10" s="235"/>
      <c r="WGL10" s="235"/>
      <c r="WGM10" s="235"/>
      <c r="WGN10" s="235"/>
      <c r="WGO10" s="235"/>
      <c r="WGP10" s="235"/>
      <c r="WGQ10" s="235"/>
      <c r="WGR10" s="235"/>
      <c r="WGS10" s="235"/>
      <c r="WGT10" s="235"/>
      <c r="WGU10" s="235"/>
      <c r="WGV10" s="235"/>
      <c r="WGW10" s="235"/>
      <c r="WGX10" s="235"/>
      <c r="WGY10" s="235"/>
      <c r="WGZ10" s="235"/>
      <c r="WHA10" s="235"/>
      <c r="WHB10" s="235"/>
      <c r="WHC10" s="235"/>
      <c r="WHD10" s="235"/>
      <c r="WHE10" s="235"/>
      <c r="WHF10" s="235"/>
      <c r="WHG10" s="235"/>
      <c r="WHH10" s="235"/>
      <c r="WHI10" s="235"/>
      <c r="WHJ10" s="235"/>
      <c r="WHK10" s="235"/>
      <c r="WHL10" s="235"/>
      <c r="WHM10" s="235"/>
      <c r="WHN10" s="235"/>
      <c r="WHO10" s="235"/>
      <c r="WHP10" s="235"/>
      <c r="WHQ10" s="235"/>
      <c r="WHR10" s="235"/>
      <c r="WHS10" s="235"/>
      <c r="WHT10" s="235"/>
      <c r="WHU10" s="235"/>
      <c r="WHV10" s="235"/>
      <c r="WHW10" s="235"/>
      <c r="WHX10" s="235"/>
      <c r="WHY10" s="235"/>
      <c r="WHZ10" s="235"/>
      <c r="WIA10" s="235"/>
      <c r="WIB10" s="235"/>
      <c r="WIC10" s="235"/>
      <c r="WID10" s="235"/>
      <c r="WIE10" s="235"/>
      <c r="WIF10" s="235"/>
      <c r="WIG10" s="235"/>
      <c r="WIH10" s="235"/>
      <c r="WII10" s="235"/>
      <c r="WIJ10" s="235"/>
      <c r="WIK10" s="235"/>
      <c r="WIL10" s="235"/>
      <c r="WIM10" s="235"/>
      <c r="WIN10" s="235"/>
      <c r="WIO10" s="235"/>
      <c r="WIP10" s="235"/>
      <c r="WIQ10" s="235"/>
      <c r="WIR10" s="235"/>
      <c r="WIS10" s="235"/>
      <c r="WIT10" s="235"/>
      <c r="WIU10" s="235"/>
      <c r="WIV10" s="235"/>
      <c r="WIW10" s="235"/>
      <c r="WIX10" s="235"/>
      <c r="WIY10" s="235"/>
      <c r="WIZ10" s="235"/>
      <c r="WJA10" s="235"/>
      <c r="WJB10" s="235"/>
      <c r="WJC10" s="235"/>
      <c r="WJD10" s="235"/>
      <c r="WJE10" s="235"/>
      <c r="WJF10" s="235"/>
      <c r="WJG10" s="235"/>
      <c r="WJH10" s="235"/>
      <c r="WJI10" s="235"/>
      <c r="WJJ10" s="235"/>
      <c r="WJK10" s="235"/>
      <c r="WJL10" s="235"/>
      <c r="WJM10" s="235"/>
      <c r="WJN10" s="235"/>
      <c r="WJO10" s="235"/>
      <c r="WJP10" s="235"/>
      <c r="WJQ10" s="235"/>
      <c r="WJR10" s="235"/>
      <c r="WJS10" s="235"/>
      <c r="WJT10" s="235"/>
      <c r="WJU10" s="235"/>
      <c r="WJV10" s="235"/>
      <c r="WJW10" s="235"/>
      <c r="WJX10" s="235"/>
      <c r="WJY10" s="235"/>
      <c r="WJZ10" s="235"/>
      <c r="WKA10" s="235"/>
      <c r="WKB10" s="235"/>
      <c r="WKC10" s="235"/>
      <c r="WKD10" s="235"/>
      <c r="WKE10" s="235"/>
      <c r="WKF10" s="235"/>
      <c r="WKG10" s="235"/>
      <c r="WKH10" s="235"/>
      <c r="WKI10" s="235"/>
      <c r="WKJ10" s="235"/>
      <c r="WKK10" s="235"/>
      <c r="WKL10" s="235"/>
      <c r="WKM10" s="235"/>
      <c r="WKN10" s="235"/>
      <c r="WKO10" s="235"/>
      <c r="WKP10" s="235"/>
      <c r="WKQ10" s="235"/>
      <c r="WKR10" s="235"/>
      <c r="WKS10" s="235"/>
      <c r="WKT10" s="235"/>
      <c r="WKU10" s="235"/>
      <c r="WKV10" s="235"/>
      <c r="WKW10" s="235"/>
      <c r="WKX10" s="235"/>
      <c r="WKY10" s="235"/>
      <c r="WKZ10" s="235"/>
      <c r="WLA10" s="235"/>
      <c r="WLB10" s="235"/>
      <c r="WLC10" s="235"/>
      <c r="WLD10" s="235"/>
      <c r="WLE10" s="235"/>
      <c r="WLF10" s="235"/>
      <c r="WLG10" s="235"/>
      <c r="WLH10" s="235"/>
      <c r="WLI10" s="235"/>
      <c r="WLJ10" s="235"/>
      <c r="WLK10" s="235"/>
      <c r="WLL10" s="235"/>
      <c r="WLM10" s="235"/>
      <c r="WLN10" s="235"/>
      <c r="WLO10" s="235"/>
      <c r="WLP10" s="235"/>
      <c r="WLQ10" s="235"/>
      <c r="WLR10" s="235"/>
      <c r="WLS10" s="235"/>
      <c r="WLT10" s="235"/>
      <c r="WLU10" s="235"/>
      <c r="WLV10" s="235"/>
      <c r="WLW10" s="235"/>
      <c r="WLX10" s="235"/>
      <c r="WLY10" s="235"/>
      <c r="WLZ10" s="235"/>
      <c r="WMA10" s="235"/>
      <c r="WMB10" s="235"/>
      <c r="WMC10" s="235"/>
      <c r="WMD10" s="235"/>
      <c r="WME10" s="235"/>
      <c r="WMF10" s="235"/>
      <c r="WMG10" s="235"/>
      <c r="WMH10" s="235"/>
      <c r="WMI10" s="235"/>
      <c r="WMJ10" s="235"/>
      <c r="WMK10" s="235"/>
      <c r="WML10" s="235"/>
      <c r="WMM10" s="235"/>
      <c r="WMN10" s="235"/>
      <c r="WMO10" s="235"/>
      <c r="WMP10" s="235"/>
      <c r="WMQ10" s="235"/>
      <c r="WMR10" s="235"/>
      <c r="WMS10" s="235"/>
      <c r="WMT10" s="235"/>
      <c r="WMU10" s="235"/>
      <c r="WMV10" s="235"/>
      <c r="WMW10" s="235"/>
      <c r="WMX10" s="235"/>
      <c r="WMY10" s="235"/>
      <c r="WMZ10" s="235"/>
      <c r="WNA10" s="235"/>
      <c r="WNB10" s="235"/>
      <c r="WNC10" s="235"/>
      <c r="WND10" s="235"/>
      <c r="WNE10" s="235"/>
      <c r="WNF10" s="235"/>
      <c r="WNG10" s="235"/>
      <c r="WNH10" s="235"/>
      <c r="WNI10" s="235"/>
      <c r="WNJ10" s="235"/>
      <c r="WNK10" s="235"/>
      <c r="WNL10" s="235"/>
      <c r="WNM10" s="235"/>
      <c r="WNN10" s="235"/>
      <c r="WNO10" s="235"/>
      <c r="WNP10" s="235"/>
      <c r="WNQ10" s="235"/>
      <c r="WNR10" s="235"/>
      <c r="WNS10" s="235"/>
      <c r="WNT10" s="235"/>
      <c r="WNU10" s="235"/>
      <c r="WNV10" s="235"/>
      <c r="WNW10" s="235"/>
      <c r="WNX10" s="235"/>
      <c r="WNY10" s="235"/>
      <c r="WNZ10" s="235"/>
      <c r="WOA10" s="235"/>
      <c r="WOB10" s="235"/>
      <c r="WOC10" s="235"/>
      <c r="WOD10" s="235"/>
      <c r="WOE10" s="235"/>
      <c r="WOF10" s="235"/>
      <c r="WOG10" s="235"/>
      <c r="WOH10" s="235"/>
      <c r="WOI10" s="235"/>
      <c r="WOJ10" s="235"/>
      <c r="WOK10" s="235"/>
      <c r="WOL10" s="235"/>
      <c r="WOM10" s="235"/>
      <c r="WON10" s="235"/>
      <c r="WOO10" s="235"/>
      <c r="WOP10" s="235"/>
      <c r="WOQ10" s="235"/>
      <c r="WOR10" s="235"/>
      <c r="WOS10" s="235"/>
      <c r="WOT10" s="235"/>
      <c r="WOU10" s="235"/>
      <c r="WOV10" s="235"/>
      <c r="WOW10" s="235"/>
      <c r="WOX10" s="235"/>
      <c r="WOY10" s="235"/>
      <c r="WOZ10" s="235"/>
      <c r="WPA10" s="235"/>
      <c r="WPB10" s="235"/>
      <c r="WPC10" s="235"/>
      <c r="WPD10" s="235"/>
      <c r="WPE10" s="235"/>
      <c r="WPF10" s="235"/>
      <c r="WPG10" s="235"/>
      <c r="WPH10" s="235"/>
      <c r="WPI10" s="235"/>
      <c r="WPJ10" s="235"/>
      <c r="WPK10" s="235"/>
      <c r="WPL10" s="235"/>
      <c r="WPM10" s="235"/>
      <c r="WPN10" s="235"/>
      <c r="WPO10" s="235"/>
      <c r="WPP10" s="235"/>
      <c r="WPQ10" s="235"/>
      <c r="WPR10" s="235"/>
      <c r="WPS10" s="235"/>
      <c r="WPT10" s="235"/>
      <c r="WPU10" s="235"/>
      <c r="WPV10" s="235"/>
      <c r="WPW10" s="235"/>
      <c r="WPX10" s="235"/>
      <c r="WPY10" s="235"/>
      <c r="WPZ10" s="235"/>
      <c r="WQA10" s="235"/>
      <c r="WQB10" s="235"/>
      <c r="WQC10" s="235"/>
      <c r="WQD10" s="235"/>
      <c r="WQE10" s="235"/>
      <c r="WQF10" s="235"/>
      <c r="WQG10" s="235"/>
      <c r="WQH10" s="235"/>
      <c r="WQI10" s="235"/>
      <c r="WQJ10" s="235"/>
      <c r="WQK10" s="235"/>
      <c r="WQL10" s="235"/>
      <c r="WQM10" s="235"/>
      <c r="WQN10" s="235"/>
      <c r="WQO10" s="235"/>
      <c r="WQP10" s="235"/>
      <c r="WQQ10" s="235"/>
      <c r="WQR10" s="235"/>
      <c r="WQS10" s="235"/>
      <c r="WQT10" s="235"/>
      <c r="WQU10" s="235"/>
      <c r="WQV10" s="235"/>
      <c r="WQW10" s="235"/>
      <c r="WQX10" s="235"/>
      <c r="WQY10" s="235"/>
      <c r="WQZ10" s="235"/>
      <c r="WRA10" s="235"/>
      <c r="WRB10" s="235"/>
      <c r="WRC10" s="235"/>
      <c r="WRD10" s="235"/>
      <c r="WRE10" s="235"/>
      <c r="WRF10" s="235"/>
      <c r="WRG10" s="235"/>
      <c r="WRH10" s="235"/>
      <c r="WRI10" s="235"/>
      <c r="WRJ10" s="235"/>
      <c r="WRK10" s="235"/>
      <c r="WRL10" s="235"/>
      <c r="WRM10" s="235"/>
      <c r="WRN10" s="235"/>
      <c r="WRO10" s="235"/>
      <c r="WRP10" s="235"/>
      <c r="WRQ10" s="235"/>
      <c r="WRR10" s="235"/>
      <c r="WRS10" s="235"/>
      <c r="WRT10" s="235"/>
      <c r="WRU10" s="235"/>
      <c r="WRV10" s="235"/>
      <c r="WRW10" s="235"/>
      <c r="WRX10" s="235"/>
      <c r="WRY10" s="235"/>
      <c r="WRZ10" s="235"/>
      <c r="WSA10" s="235"/>
      <c r="WSB10" s="235"/>
      <c r="WSC10" s="235"/>
      <c r="WSD10" s="235"/>
      <c r="WSE10" s="235"/>
      <c r="WSF10" s="235"/>
      <c r="WSG10" s="235"/>
      <c r="WSH10" s="235"/>
      <c r="WSI10" s="235"/>
      <c r="WSJ10" s="235"/>
      <c r="WSK10" s="235"/>
      <c r="WSL10" s="235"/>
      <c r="WSM10" s="235"/>
      <c r="WSN10" s="235"/>
      <c r="WSO10" s="235"/>
      <c r="WSP10" s="235"/>
      <c r="WSQ10" s="235"/>
      <c r="WSR10" s="235"/>
      <c r="WSS10" s="235"/>
      <c r="WST10" s="235"/>
      <c r="WSU10" s="235"/>
      <c r="WSV10" s="235"/>
      <c r="WSW10" s="235"/>
      <c r="WSX10" s="235"/>
      <c r="WSY10" s="235"/>
      <c r="WSZ10" s="235"/>
      <c r="WTA10" s="235"/>
      <c r="WTB10" s="235"/>
      <c r="WTC10" s="235"/>
      <c r="WTD10" s="235"/>
      <c r="WTE10" s="235"/>
      <c r="WTF10" s="235"/>
      <c r="WTG10" s="235"/>
      <c r="WTH10" s="235"/>
      <c r="WTI10" s="235"/>
      <c r="WTJ10" s="235"/>
      <c r="WTK10" s="235"/>
      <c r="WTL10" s="235"/>
      <c r="WTM10" s="235"/>
      <c r="WTN10" s="235"/>
      <c r="WTO10" s="235"/>
      <c r="WTP10" s="235"/>
      <c r="WTQ10" s="235"/>
      <c r="WTR10" s="235"/>
      <c r="WTS10" s="235"/>
      <c r="WTT10" s="235"/>
      <c r="WTU10" s="235"/>
      <c r="WTV10" s="235"/>
      <c r="WTW10" s="235"/>
      <c r="WTX10" s="235"/>
      <c r="WTY10" s="235"/>
      <c r="WTZ10" s="235"/>
      <c r="WUA10" s="235"/>
      <c r="WUB10" s="235"/>
      <c r="WUC10" s="235"/>
      <c r="WUD10" s="235"/>
      <c r="WUE10" s="235"/>
      <c r="WUF10" s="235"/>
      <c r="WUG10" s="235"/>
      <c r="WUH10" s="235"/>
      <c r="WUI10" s="235"/>
      <c r="WUJ10" s="235"/>
      <c r="WUK10" s="235"/>
      <c r="WUL10" s="235"/>
      <c r="WUM10" s="235"/>
      <c r="WUN10" s="235"/>
      <c r="WUO10" s="235"/>
      <c r="WUP10" s="235"/>
      <c r="WUQ10" s="235"/>
      <c r="WUR10" s="235"/>
      <c r="WUS10" s="235"/>
      <c r="WUT10" s="235"/>
      <c r="WUU10" s="235"/>
      <c r="WUV10" s="235"/>
      <c r="WUW10" s="235"/>
      <c r="WUX10" s="235"/>
      <c r="WUY10" s="235"/>
      <c r="WUZ10" s="235"/>
      <c r="WVA10" s="235"/>
      <c r="WVB10" s="235"/>
      <c r="WVC10" s="235"/>
      <c r="WVD10" s="235"/>
      <c r="WVE10" s="235"/>
      <c r="WVF10" s="235"/>
      <c r="WVG10" s="235"/>
      <c r="WVH10" s="235"/>
      <c r="WVI10" s="235"/>
      <c r="WVJ10" s="235"/>
      <c r="WVK10" s="235"/>
      <c r="WVL10" s="235"/>
      <c r="WVM10" s="235"/>
      <c r="WVN10" s="235"/>
      <c r="WVO10" s="235"/>
      <c r="WVP10" s="235"/>
      <c r="WVQ10" s="235"/>
      <c r="WVR10" s="235"/>
      <c r="WVS10" s="235"/>
      <c r="WVT10" s="235"/>
      <c r="WVU10" s="235"/>
      <c r="WVV10" s="235"/>
      <c r="WVW10" s="235"/>
      <c r="WVX10" s="235"/>
      <c r="WVY10" s="235"/>
      <c r="WVZ10" s="235"/>
      <c r="WWA10" s="235"/>
      <c r="WWB10" s="235"/>
      <c r="WWC10" s="235"/>
      <c r="WWD10" s="235"/>
      <c r="WWE10" s="235"/>
      <c r="WWF10" s="235"/>
      <c r="WWG10" s="235"/>
      <c r="WWH10" s="235"/>
      <c r="WWI10" s="235"/>
      <c r="WWJ10" s="235"/>
      <c r="WWK10" s="235"/>
      <c r="WWL10" s="235"/>
      <c r="WWM10" s="235"/>
      <c r="WWN10" s="235"/>
      <c r="WWO10" s="235"/>
      <c r="WWP10" s="235"/>
      <c r="WWQ10" s="235"/>
      <c r="WWR10" s="235"/>
      <c r="WWS10" s="235"/>
      <c r="WWT10" s="235"/>
      <c r="WWU10" s="235"/>
      <c r="WWV10" s="235"/>
      <c r="WWW10" s="235"/>
      <c r="WWX10" s="235"/>
      <c r="WWY10" s="235"/>
      <c r="WWZ10" s="235"/>
      <c r="WXA10" s="235"/>
      <c r="WXB10" s="235"/>
      <c r="WXC10" s="235"/>
      <c r="WXD10" s="235"/>
      <c r="WXE10" s="235"/>
      <c r="WXF10" s="235"/>
      <c r="WXG10" s="235"/>
      <c r="WXH10" s="235"/>
      <c r="WXI10" s="235"/>
      <c r="WXJ10" s="235"/>
      <c r="WXK10" s="235"/>
      <c r="WXL10" s="235"/>
      <c r="WXM10" s="235"/>
      <c r="WXN10" s="235"/>
      <c r="WXO10" s="235"/>
      <c r="WXP10" s="235"/>
      <c r="WXQ10" s="235"/>
      <c r="WXR10" s="235"/>
      <c r="WXS10" s="235"/>
      <c r="WXT10" s="235"/>
      <c r="WXU10" s="235"/>
      <c r="WXV10" s="235"/>
      <c r="WXW10" s="235"/>
      <c r="WXX10" s="235"/>
      <c r="WXY10" s="235"/>
      <c r="WXZ10" s="235"/>
      <c r="WYA10" s="235"/>
      <c r="WYB10" s="235"/>
      <c r="WYC10" s="235"/>
      <c r="WYD10" s="235"/>
      <c r="WYE10" s="235"/>
      <c r="WYF10" s="235"/>
      <c r="WYG10" s="235"/>
      <c r="WYH10" s="235"/>
      <c r="WYI10" s="235"/>
      <c r="WYJ10" s="235"/>
      <c r="WYK10" s="235"/>
      <c r="WYL10" s="235"/>
      <c r="WYM10" s="235"/>
      <c r="WYN10" s="235"/>
      <c r="WYO10" s="235"/>
      <c r="WYP10" s="235"/>
      <c r="WYQ10" s="235"/>
      <c r="WYR10" s="235"/>
      <c r="WYS10" s="235"/>
      <c r="WYT10" s="235"/>
      <c r="WYU10" s="235"/>
      <c r="WYV10" s="235"/>
      <c r="WYW10" s="235"/>
      <c r="WYX10" s="235"/>
      <c r="WYY10" s="235"/>
      <c r="WYZ10" s="235"/>
      <c r="WZA10" s="235"/>
      <c r="WZB10" s="235"/>
      <c r="WZC10" s="235"/>
      <c r="WZD10" s="235"/>
      <c r="WZE10" s="235"/>
      <c r="WZF10" s="235"/>
      <c r="WZG10" s="235"/>
      <c r="WZH10" s="235"/>
      <c r="WZI10" s="235"/>
      <c r="WZJ10" s="235"/>
      <c r="WZK10" s="235"/>
      <c r="WZL10" s="235"/>
      <c r="WZM10" s="235"/>
      <c r="WZN10" s="235"/>
      <c r="WZO10" s="235"/>
      <c r="WZP10" s="235"/>
      <c r="WZQ10" s="235"/>
      <c r="WZR10" s="235"/>
      <c r="WZS10" s="235"/>
      <c r="WZT10" s="235"/>
      <c r="WZU10" s="235"/>
      <c r="WZV10" s="235"/>
      <c r="WZW10" s="235"/>
      <c r="WZX10" s="235"/>
      <c r="WZY10" s="235"/>
      <c r="WZZ10" s="235"/>
      <c r="XAA10" s="235"/>
      <c r="XAB10" s="235"/>
      <c r="XAC10" s="235"/>
      <c r="XAD10" s="235"/>
      <c r="XAE10" s="235"/>
      <c r="XAF10" s="235"/>
      <c r="XAG10" s="235"/>
      <c r="XAH10" s="235"/>
      <c r="XAI10" s="235"/>
      <c r="XAJ10" s="235"/>
      <c r="XAK10" s="235"/>
      <c r="XAL10" s="235"/>
      <c r="XAM10" s="235"/>
      <c r="XAN10" s="235"/>
      <c r="XAO10" s="235"/>
      <c r="XAP10" s="235"/>
      <c r="XAQ10" s="235"/>
      <c r="XAR10" s="235"/>
      <c r="XAS10" s="235"/>
      <c r="XAT10" s="235"/>
      <c r="XAU10" s="235"/>
      <c r="XAV10" s="235"/>
      <c r="XAW10" s="235"/>
      <c r="XAX10" s="235"/>
      <c r="XAY10" s="235"/>
      <c r="XAZ10" s="235"/>
      <c r="XBA10" s="235"/>
      <c r="XBB10" s="235"/>
      <c r="XBC10" s="235"/>
      <c r="XBD10" s="235"/>
      <c r="XBE10" s="235"/>
      <c r="XBF10" s="235"/>
      <c r="XBG10" s="235"/>
      <c r="XBH10" s="235"/>
      <c r="XBI10" s="235"/>
      <c r="XBJ10" s="235"/>
      <c r="XBK10" s="235"/>
      <c r="XBL10" s="235"/>
      <c r="XBM10" s="235"/>
      <c r="XBN10" s="235"/>
      <c r="XBO10" s="235"/>
      <c r="XBP10" s="235"/>
      <c r="XBQ10" s="235"/>
      <c r="XBR10" s="235"/>
      <c r="XBS10" s="235"/>
      <c r="XBT10" s="235"/>
      <c r="XBU10" s="235"/>
      <c r="XBV10" s="235"/>
      <c r="XBW10" s="235"/>
      <c r="XBX10" s="235"/>
      <c r="XBY10" s="235"/>
      <c r="XBZ10" s="235"/>
      <c r="XCA10" s="235"/>
      <c r="XCB10" s="235"/>
      <c r="XCC10" s="235"/>
      <c r="XCD10" s="235"/>
      <c r="XCE10" s="235"/>
      <c r="XCF10" s="235"/>
      <c r="XCG10" s="235"/>
      <c r="XCH10" s="235"/>
      <c r="XCI10" s="235"/>
      <c r="XCJ10" s="235"/>
      <c r="XCK10" s="235"/>
      <c r="XCL10" s="235"/>
      <c r="XCM10" s="235"/>
      <c r="XCN10" s="235"/>
      <c r="XCO10" s="235"/>
      <c r="XCP10" s="235"/>
      <c r="XCQ10" s="235"/>
      <c r="XCR10" s="235"/>
      <c r="XCS10" s="235"/>
      <c r="XCT10" s="235"/>
      <c r="XCU10" s="235"/>
      <c r="XCV10" s="235"/>
      <c r="XCW10" s="235"/>
      <c r="XCX10" s="235"/>
      <c r="XCY10" s="235"/>
      <c r="XCZ10" s="235"/>
      <c r="XDA10" s="235"/>
      <c r="XDB10" s="235"/>
      <c r="XDC10" s="235"/>
      <c r="XDD10" s="235"/>
      <c r="XDE10" s="235"/>
      <c r="XDF10" s="235"/>
      <c r="XDG10" s="235"/>
      <c r="XDH10" s="235"/>
      <c r="XDI10" s="235"/>
      <c r="XDJ10" s="235"/>
      <c r="XDK10" s="235"/>
      <c r="XDL10" s="235"/>
      <c r="XDM10" s="235"/>
      <c r="XDN10" s="235"/>
      <c r="XDO10" s="235"/>
      <c r="XDP10" s="235"/>
      <c r="XDQ10" s="235"/>
      <c r="XDR10" s="235"/>
      <c r="XDS10" s="235"/>
      <c r="XDT10" s="235"/>
      <c r="XDU10" s="235"/>
      <c r="XDV10" s="235"/>
      <c r="XDW10" s="235"/>
      <c r="XDX10" s="235"/>
      <c r="XDY10" s="235"/>
      <c r="XDZ10" s="235"/>
      <c r="XEA10" s="235"/>
      <c r="XEB10" s="235"/>
      <c r="XEC10" s="235"/>
      <c r="XED10" s="235"/>
      <c r="XEE10" s="235"/>
      <c r="XEF10" s="235"/>
      <c r="XEG10" s="235"/>
      <c r="XEH10" s="235"/>
      <c r="XEI10" s="235"/>
      <c r="XEJ10" s="235"/>
      <c r="XEK10" s="235"/>
      <c r="XEL10" s="235"/>
      <c r="XEM10" s="235"/>
      <c r="XEN10" s="235"/>
      <c r="XEO10" s="235"/>
      <c r="XEP10" s="235"/>
      <c r="XEQ10" s="235"/>
      <c r="XER10" s="235"/>
      <c r="XES10" s="235"/>
      <c r="XET10" s="235"/>
      <c r="XEU10" s="235"/>
      <c r="XEV10" s="235"/>
      <c r="XEW10" s="235"/>
      <c r="XEX10" s="235"/>
      <c r="XEY10" s="235"/>
      <c r="XEZ10" s="235"/>
      <c r="XFA10" s="235"/>
      <c r="XFB10" s="235"/>
      <c r="XFC10" s="235"/>
      <c r="XFD10" s="235"/>
    </row>
    <row r="11" s="213" customFormat="1" ht="18" customHeight="1" spans="1:39 14370:16384">
      <c r="A11" s="236" t="s">
        <v>137</v>
      </c>
      <c r="B11" s="233">
        <f t="shared" si="0"/>
        <v>79984</v>
      </c>
      <c r="C11" s="233">
        <v>6052</v>
      </c>
      <c r="D11" s="209">
        <v>607</v>
      </c>
      <c r="E11" s="209">
        <v>4318</v>
      </c>
      <c r="F11" s="209"/>
      <c r="G11" s="209">
        <v>1127</v>
      </c>
      <c r="H11" s="233">
        <f t="shared" si="5"/>
        <v>570</v>
      </c>
      <c r="I11" s="209">
        <v>125</v>
      </c>
      <c r="J11" s="209">
        <v>1</v>
      </c>
      <c r="K11" s="209"/>
      <c r="L11" s="209"/>
      <c r="M11" s="209">
        <v>5</v>
      </c>
      <c r="N11" s="209">
        <v>1</v>
      </c>
      <c r="O11" s="209"/>
      <c r="P11" s="209">
        <v>1</v>
      </c>
      <c r="Q11" s="209">
        <v>1</v>
      </c>
      <c r="R11" s="209">
        <v>436</v>
      </c>
      <c r="S11" s="233">
        <f t="shared" si="2"/>
        <v>0</v>
      </c>
      <c r="T11" s="209"/>
      <c r="U11" s="209"/>
      <c r="V11" s="209"/>
      <c r="W11" s="209"/>
      <c r="X11" s="209"/>
      <c r="Y11" s="233">
        <v>4921</v>
      </c>
      <c r="Z11" s="209">
        <v>4829</v>
      </c>
      <c r="AA11" s="209">
        <v>92</v>
      </c>
      <c r="AB11" s="209"/>
      <c r="AC11" s="209"/>
      <c r="AD11" s="233">
        <v>27695</v>
      </c>
      <c r="AE11" s="209">
        <v>27262</v>
      </c>
      <c r="AF11" s="209"/>
      <c r="AG11" s="209">
        <v>396</v>
      </c>
      <c r="AH11" s="209">
        <v>37</v>
      </c>
      <c r="AI11" s="209">
        <v>40746</v>
      </c>
      <c r="AJ11" s="209"/>
      <c r="AK11" s="209"/>
      <c r="AL11" s="213"/>
      <c r="AM11" s="213"/>
      <c r="UFR11" s="235"/>
      <c r="UFS11" s="235"/>
      <c r="UFT11" s="235"/>
      <c r="UFU11" s="235"/>
      <c r="UFV11" s="235"/>
      <c r="UFW11" s="235"/>
      <c r="UFX11" s="235"/>
      <c r="UFY11" s="235"/>
      <c r="UFZ11" s="235"/>
      <c r="UGA11" s="235"/>
      <c r="UGB11" s="235"/>
      <c r="UGC11" s="235"/>
      <c r="UGD11" s="235"/>
      <c r="UGE11" s="235"/>
      <c r="UGF11" s="235"/>
      <c r="UGG11" s="235"/>
      <c r="UGH11" s="235"/>
      <c r="UGI11" s="235"/>
      <c r="UGJ11" s="235"/>
      <c r="UGK11" s="235"/>
      <c r="UGL11" s="235"/>
      <c r="UGM11" s="235"/>
      <c r="UGN11" s="235"/>
      <c r="UGO11" s="235"/>
      <c r="UGP11" s="235"/>
      <c r="UGQ11" s="235"/>
      <c r="UGR11" s="235"/>
      <c r="UGS11" s="235"/>
      <c r="UGT11" s="235"/>
      <c r="UGU11" s="235"/>
      <c r="UGV11" s="235"/>
      <c r="UGW11" s="235"/>
      <c r="UGX11" s="235"/>
      <c r="UGY11" s="235"/>
      <c r="UGZ11" s="235"/>
      <c r="UHA11" s="235"/>
      <c r="UHB11" s="235"/>
      <c r="UHC11" s="235"/>
      <c r="UHD11" s="235"/>
      <c r="UHE11" s="235"/>
      <c r="UHF11" s="235"/>
      <c r="UHG11" s="235"/>
      <c r="UHH11" s="235"/>
      <c r="UHI11" s="235"/>
      <c r="UHJ11" s="235"/>
      <c r="UHK11" s="235"/>
      <c r="UHL11" s="235"/>
      <c r="UHM11" s="235"/>
      <c r="UHN11" s="235"/>
      <c r="UHO11" s="235"/>
      <c r="UHP11" s="235"/>
      <c r="UHQ11" s="235"/>
      <c r="UHR11" s="235"/>
      <c r="UHS11" s="235"/>
      <c r="UHT11" s="235"/>
      <c r="UHU11" s="235"/>
      <c r="UHV11" s="235"/>
      <c r="UHW11" s="235"/>
      <c r="UHX11" s="235"/>
      <c r="UHY11" s="235"/>
      <c r="UHZ11" s="235"/>
      <c r="UIA11" s="235"/>
      <c r="UIB11" s="235"/>
      <c r="UIC11" s="235"/>
      <c r="UID11" s="235"/>
      <c r="UIE11" s="235"/>
      <c r="UIF11" s="235"/>
      <c r="UIG11" s="235"/>
      <c r="UIH11" s="235"/>
      <c r="UII11" s="235"/>
      <c r="UIJ11" s="235"/>
      <c r="UIK11" s="235"/>
      <c r="UIL11" s="235"/>
      <c r="UIM11" s="235"/>
      <c r="UIN11" s="235"/>
      <c r="UIO11" s="235"/>
      <c r="UIP11" s="235"/>
      <c r="UIQ11" s="235"/>
      <c r="UIR11" s="235"/>
      <c r="UIS11" s="235"/>
      <c r="UIT11" s="235"/>
      <c r="UIU11" s="235"/>
      <c r="UIV11" s="235"/>
      <c r="UIW11" s="235"/>
      <c r="UIX11" s="235"/>
      <c r="UIY11" s="235"/>
      <c r="UIZ11" s="235"/>
      <c r="UJA11" s="235"/>
      <c r="UJB11" s="235"/>
      <c r="UJC11" s="235"/>
      <c r="UJD11" s="235"/>
      <c r="UJE11" s="235"/>
      <c r="UJF11" s="235"/>
      <c r="UJG11" s="235"/>
      <c r="UJH11" s="235"/>
      <c r="UJI11" s="235"/>
      <c r="UJJ11" s="235"/>
      <c r="UJK11" s="235"/>
      <c r="UJL11" s="235"/>
      <c r="UJM11" s="235"/>
      <c r="UJN11" s="235"/>
      <c r="UJO11" s="235"/>
      <c r="UJP11" s="235"/>
      <c r="UJQ11" s="235"/>
      <c r="UJR11" s="235"/>
      <c r="UJS11" s="235"/>
      <c r="UJT11" s="235"/>
      <c r="UJU11" s="235"/>
      <c r="UJV11" s="235"/>
      <c r="UJW11" s="235"/>
      <c r="UJX11" s="235"/>
      <c r="UJY11" s="235"/>
      <c r="UJZ11" s="235"/>
      <c r="UKA11" s="235"/>
      <c r="UKB11" s="235"/>
      <c r="UKC11" s="235"/>
      <c r="UKD11" s="235"/>
      <c r="UKE11" s="235"/>
      <c r="UKF11" s="235"/>
      <c r="UKG11" s="235"/>
      <c r="UKH11" s="235"/>
      <c r="UKI11" s="235"/>
      <c r="UKJ11" s="235"/>
      <c r="UKK11" s="235"/>
      <c r="UKL11" s="235"/>
      <c r="UKM11" s="235"/>
      <c r="UKN11" s="235"/>
      <c r="UKO11" s="235"/>
      <c r="UKP11" s="235"/>
      <c r="UKQ11" s="235"/>
      <c r="UKR11" s="235"/>
      <c r="UKS11" s="235"/>
      <c r="UKT11" s="235"/>
      <c r="UKU11" s="235"/>
      <c r="UKV11" s="235"/>
      <c r="UKW11" s="235"/>
      <c r="UKX11" s="235"/>
      <c r="UKY11" s="235"/>
      <c r="UKZ11" s="235"/>
      <c r="ULA11" s="235"/>
      <c r="ULB11" s="235"/>
      <c r="ULC11" s="235"/>
      <c r="ULD11" s="235"/>
      <c r="ULE11" s="235"/>
      <c r="ULF11" s="235"/>
      <c r="ULG11" s="235"/>
      <c r="ULH11" s="235"/>
      <c r="ULI11" s="235"/>
      <c r="ULJ11" s="235"/>
      <c r="ULK11" s="235"/>
      <c r="ULL11" s="235"/>
      <c r="ULM11" s="235"/>
      <c r="ULN11" s="235"/>
      <c r="ULO11" s="235"/>
      <c r="ULP11" s="235"/>
      <c r="ULQ11" s="235"/>
      <c r="ULR11" s="235"/>
      <c r="ULS11" s="235"/>
      <c r="ULT11" s="235"/>
      <c r="ULU11" s="235"/>
      <c r="ULV11" s="235"/>
      <c r="ULW11" s="235"/>
      <c r="ULX11" s="235"/>
      <c r="ULY11" s="235"/>
      <c r="ULZ11" s="235"/>
      <c r="UMA11" s="235"/>
      <c r="UMB11" s="235"/>
      <c r="UMC11" s="235"/>
      <c r="UMD11" s="235"/>
      <c r="UME11" s="235"/>
      <c r="UMF11" s="235"/>
      <c r="UMG11" s="235"/>
      <c r="UMH11" s="235"/>
      <c r="UMI11" s="235"/>
      <c r="UMJ11" s="235"/>
      <c r="UMK11" s="235"/>
      <c r="UML11" s="235"/>
      <c r="UMM11" s="235"/>
      <c r="UMN11" s="235"/>
      <c r="UMO11" s="235"/>
      <c r="UMP11" s="235"/>
      <c r="UMQ11" s="235"/>
      <c r="UMR11" s="235"/>
      <c r="UMS11" s="235"/>
      <c r="UMT11" s="235"/>
      <c r="UMU11" s="235"/>
      <c r="UMV11" s="235"/>
      <c r="UMW11" s="235"/>
      <c r="UMX11" s="235"/>
      <c r="UMY11" s="235"/>
      <c r="UMZ11" s="235"/>
      <c r="UNA11" s="235"/>
      <c r="UNB11" s="235"/>
      <c r="UNC11" s="235"/>
      <c r="UND11" s="235"/>
      <c r="UNE11" s="235"/>
      <c r="UNF11" s="235"/>
      <c r="UNG11" s="235"/>
      <c r="UNH11" s="235"/>
      <c r="UNI11" s="235"/>
      <c r="UNJ11" s="235"/>
      <c r="UNK11" s="235"/>
      <c r="UNL11" s="235"/>
      <c r="UNM11" s="235"/>
      <c r="UNN11" s="235"/>
      <c r="UNO11" s="235"/>
      <c r="UNP11" s="235"/>
      <c r="UNQ11" s="235"/>
      <c r="UNR11" s="235"/>
      <c r="UNS11" s="235"/>
      <c r="UNT11" s="235"/>
      <c r="UNU11" s="235"/>
      <c r="UNV11" s="235"/>
      <c r="UNW11" s="235"/>
      <c r="UNX11" s="235"/>
      <c r="UNY11" s="235"/>
      <c r="UNZ11" s="235"/>
      <c r="UOA11" s="235"/>
      <c r="UOB11" s="235"/>
      <c r="UOC11" s="235"/>
      <c r="UOD11" s="235"/>
      <c r="UOE11" s="235"/>
      <c r="UOF11" s="235"/>
      <c r="UOG11" s="235"/>
      <c r="UOH11" s="235"/>
      <c r="UOI11" s="235"/>
      <c r="UOJ11" s="235"/>
      <c r="UOK11" s="235"/>
      <c r="UOL11" s="235"/>
      <c r="UOM11" s="235"/>
      <c r="UON11" s="235"/>
      <c r="UOO11" s="235"/>
      <c r="UOP11" s="235"/>
      <c r="UOQ11" s="235"/>
      <c r="UOR11" s="235"/>
      <c r="UOS11" s="235"/>
      <c r="UOT11" s="235"/>
      <c r="UOU11" s="235"/>
      <c r="UOV11" s="235"/>
      <c r="UOW11" s="235"/>
      <c r="UOX11" s="235"/>
      <c r="UOY11" s="235"/>
      <c r="UOZ11" s="235"/>
      <c r="UPA11" s="235"/>
      <c r="UPB11" s="235"/>
      <c r="UPC11" s="235"/>
      <c r="UPD11" s="235"/>
      <c r="UPE11" s="235"/>
      <c r="UPF11" s="235"/>
      <c r="UPG11" s="235"/>
      <c r="UPH11" s="235"/>
      <c r="UPI11" s="235"/>
      <c r="UPJ11" s="235"/>
      <c r="UPK11" s="235"/>
      <c r="UPL11" s="235"/>
      <c r="UPM11" s="235"/>
      <c r="UPN11" s="235"/>
      <c r="UPO11" s="235"/>
      <c r="UPP11" s="235"/>
      <c r="UPQ11" s="235"/>
      <c r="UPR11" s="235"/>
      <c r="UPS11" s="235"/>
      <c r="UPT11" s="235"/>
      <c r="UPU11" s="235"/>
      <c r="UPV11" s="235"/>
      <c r="UPW11" s="235"/>
      <c r="UPX11" s="235"/>
      <c r="UPY11" s="235"/>
      <c r="UPZ11" s="235"/>
      <c r="UQA11" s="235"/>
      <c r="UQB11" s="235"/>
      <c r="UQC11" s="235"/>
      <c r="UQD11" s="235"/>
      <c r="UQE11" s="235"/>
      <c r="UQF11" s="235"/>
      <c r="UQG11" s="235"/>
      <c r="UQH11" s="235"/>
      <c r="UQI11" s="235"/>
      <c r="UQJ11" s="235"/>
      <c r="UQK11" s="235"/>
      <c r="UQL11" s="235"/>
      <c r="UQM11" s="235"/>
      <c r="UQN11" s="235"/>
      <c r="UQO11" s="235"/>
      <c r="UQP11" s="235"/>
      <c r="UQQ11" s="235"/>
      <c r="UQR11" s="235"/>
      <c r="UQS11" s="235"/>
      <c r="UQT11" s="235"/>
      <c r="UQU11" s="235"/>
      <c r="UQV11" s="235"/>
      <c r="UQW11" s="235"/>
      <c r="UQX11" s="235"/>
      <c r="UQY11" s="235"/>
      <c r="UQZ11" s="235"/>
      <c r="URA11" s="235"/>
      <c r="URB11" s="235"/>
      <c r="URC11" s="235"/>
      <c r="URD11" s="235"/>
      <c r="URE11" s="235"/>
      <c r="URF11" s="235"/>
      <c r="URG11" s="235"/>
      <c r="URH11" s="235"/>
      <c r="URI11" s="235"/>
      <c r="URJ11" s="235"/>
      <c r="URK11" s="235"/>
      <c r="URL11" s="235"/>
      <c r="URM11" s="235"/>
      <c r="URN11" s="235"/>
      <c r="URO11" s="235"/>
      <c r="URP11" s="235"/>
      <c r="URQ11" s="235"/>
      <c r="URR11" s="235"/>
      <c r="URS11" s="235"/>
      <c r="URT11" s="235"/>
      <c r="URU11" s="235"/>
      <c r="URV11" s="235"/>
      <c r="URW11" s="235"/>
      <c r="URX11" s="235"/>
      <c r="URY11" s="235"/>
      <c r="URZ11" s="235"/>
      <c r="USA11" s="235"/>
      <c r="USB11" s="235"/>
      <c r="USC11" s="235"/>
      <c r="USD11" s="235"/>
      <c r="USE11" s="235"/>
      <c r="USF11" s="235"/>
      <c r="USG11" s="235"/>
      <c r="USH11" s="235"/>
      <c r="USI11" s="235"/>
      <c r="USJ11" s="235"/>
      <c r="USK11" s="235"/>
      <c r="USL11" s="235"/>
      <c r="USM11" s="235"/>
      <c r="USN11" s="235"/>
      <c r="USO11" s="235"/>
      <c r="USP11" s="235"/>
      <c r="USQ11" s="235"/>
      <c r="USR11" s="235"/>
      <c r="USS11" s="235"/>
      <c r="UST11" s="235"/>
      <c r="USU11" s="235"/>
      <c r="USV11" s="235"/>
      <c r="USW11" s="235"/>
      <c r="USX11" s="235"/>
      <c r="USY11" s="235"/>
      <c r="USZ11" s="235"/>
      <c r="UTA11" s="235"/>
      <c r="UTB11" s="235"/>
      <c r="UTC11" s="235"/>
      <c r="UTD11" s="235"/>
      <c r="UTE11" s="235"/>
      <c r="UTF11" s="235"/>
      <c r="UTG11" s="235"/>
      <c r="UTH11" s="235"/>
      <c r="UTI11" s="235"/>
      <c r="UTJ11" s="235"/>
      <c r="UTK11" s="235"/>
      <c r="UTL11" s="235"/>
      <c r="UTM11" s="235"/>
      <c r="UTN11" s="235"/>
      <c r="UTO11" s="235"/>
      <c r="UTP11" s="235"/>
      <c r="UTQ11" s="235"/>
      <c r="UTR11" s="235"/>
      <c r="UTS11" s="235"/>
      <c r="UTT11" s="235"/>
      <c r="UTU11" s="235"/>
      <c r="UTV11" s="235"/>
      <c r="UTW11" s="235"/>
      <c r="UTX11" s="235"/>
      <c r="UTY11" s="235"/>
      <c r="UTZ11" s="235"/>
      <c r="UUA11" s="235"/>
      <c r="UUB11" s="235"/>
      <c r="UUC11" s="235"/>
      <c r="UUD11" s="235"/>
      <c r="UUE11" s="235"/>
      <c r="UUF11" s="235"/>
      <c r="UUG11" s="235"/>
      <c r="UUH11" s="235"/>
      <c r="UUI11" s="235"/>
      <c r="UUJ11" s="235"/>
      <c r="UUK11" s="235"/>
      <c r="UUL11" s="235"/>
      <c r="UUM11" s="235"/>
      <c r="UUN11" s="235"/>
      <c r="UUO11" s="235"/>
      <c r="UUP11" s="235"/>
      <c r="UUQ11" s="235"/>
      <c r="UUR11" s="235"/>
      <c r="UUS11" s="235"/>
      <c r="UUT11" s="235"/>
      <c r="UUU11" s="235"/>
      <c r="UUV11" s="235"/>
      <c r="UUW11" s="235"/>
      <c r="UUX11" s="235"/>
      <c r="UUY11" s="235"/>
      <c r="UUZ11" s="235"/>
      <c r="UVA11" s="235"/>
      <c r="UVB11" s="235"/>
      <c r="UVC11" s="235"/>
      <c r="UVD11" s="235"/>
      <c r="UVE11" s="235"/>
      <c r="UVF11" s="235"/>
      <c r="UVG11" s="235"/>
      <c r="UVH11" s="235"/>
      <c r="UVI11" s="235"/>
      <c r="UVJ11" s="235"/>
      <c r="UVK11" s="235"/>
      <c r="UVL11" s="235"/>
      <c r="UVM11" s="235"/>
      <c r="UVN11" s="235"/>
      <c r="UVO11" s="235"/>
      <c r="UVP11" s="235"/>
      <c r="UVQ11" s="235"/>
      <c r="UVR11" s="235"/>
      <c r="UVS11" s="235"/>
      <c r="UVT11" s="235"/>
      <c r="UVU11" s="235"/>
      <c r="UVV11" s="235"/>
      <c r="UVW11" s="235"/>
      <c r="UVX11" s="235"/>
      <c r="UVY11" s="235"/>
      <c r="UVZ11" s="235"/>
      <c r="UWA11" s="235"/>
      <c r="UWB11" s="235"/>
      <c r="UWC11" s="235"/>
      <c r="UWD11" s="235"/>
      <c r="UWE11" s="235"/>
      <c r="UWF11" s="235"/>
      <c r="UWG11" s="235"/>
      <c r="UWH11" s="235"/>
      <c r="UWI11" s="235"/>
      <c r="UWJ11" s="235"/>
      <c r="UWK11" s="235"/>
      <c r="UWL11" s="235"/>
      <c r="UWM11" s="235"/>
      <c r="UWN11" s="235"/>
      <c r="UWO11" s="235"/>
      <c r="UWP11" s="235"/>
      <c r="UWQ11" s="235"/>
      <c r="UWR11" s="235"/>
      <c r="UWS11" s="235"/>
      <c r="UWT11" s="235"/>
      <c r="UWU11" s="235"/>
      <c r="UWV11" s="235"/>
      <c r="UWW11" s="235"/>
      <c r="UWX11" s="235"/>
      <c r="UWY11" s="235"/>
      <c r="UWZ11" s="235"/>
      <c r="UXA11" s="235"/>
      <c r="UXB11" s="235"/>
      <c r="UXC11" s="235"/>
      <c r="UXD11" s="235"/>
      <c r="UXE11" s="235"/>
      <c r="UXF11" s="235"/>
      <c r="UXG11" s="235"/>
      <c r="UXH11" s="235"/>
      <c r="UXI11" s="235"/>
      <c r="UXJ11" s="235"/>
      <c r="UXK11" s="235"/>
      <c r="UXL11" s="235"/>
      <c r="UXM11" s="235"/>
      <c r="UXN11" s="235"/>
      <c r="UXO11" s="235"/>
      <c r="UXP11" s="235"/>
      <c r="UXQ11" s="235"/>
      <c r="UXR11" s="235"/>
      <c r="UXS11" s="235"/>
      <c r="UXT11" s="235"/>
      <c r="UXU11" s="235"/>
      <c r="UXV11" s="235"/>
      <c r="UXW11" s="235"/>
      <c r="UXX11" s="235"/>
      <c r="UXY11" s="235"/>
      <c r="UXZ11" s="235"/>
      <c r="UYA11" s="235"/>
      <c r="UYB11" s="235"/>
      <c r="UYC11" s="235"/>
      <c r="UYD11" s="235"/>
      <c r="UYE11" s="235"/>
      <c r="UYF11" s="235"/>
      <c r="UYG11" s="235"/>
      <c r="UYH11" s="235"/>
      <c r="UYI11" s="235"/>
      <c r="UYJ11" s="235"/>
      <c r="UYK11" s="235"/>
      <c r="UYL11" s="235"/>
      <c r="UYM11" s="235"/>
      <c r="UYN11" s="235"/>
      <c r="UYO11" s="235"/>
      <c r="UYP11" s="235"/>
      <c r="UYQ11" s="235"/>
      <c r="UYR11" s="235"/>
      <c r="UYS11" s="235"/>
      <c r="UYT11" s="235"/>
      <c r="UYU11" s="235"/>
      <c r="UYV11" s="235"/>
      <c r="UYW11" s="235"/>
      <c r="UYX11" s="235"/>
      <c r="UYY11" s="235"/>
      <c r="UYZ11" s="235"/>
      <c r="UZA11" s="235"/>
      <c r="UZB11" s="235"/>
      <c r="UZC11" s="235"/>
      <c r="UZD11" s="235"/>
      <c r="UZE11" s="235"/>
      <c r="UZF11" s="235"/>
      <c r="UZG11" s="235"/>
      <c r="UZH11" s="235"/>
      <c r="UZI11" s="235"/>
      <c r="UZJ11" s="235"/>
      <c r="UZK11" s="235"/>
      <c r="UZL11" s="235"/>
      <c r="UZM11" s="235"/>
      <c r="UZN11" s="235"/>
      <c r="UZO11" s="235"/>
      <c r="UZP11" s="235"/>
      <c r="UZQ11" s="235"/>
      <c r="UZR11" s="235"/>
      <c r="UZS11" s="235"/>
      <c r="UZT11" s="235"/>
      <c r="UZU11" s="235"/>
      <c r="UZV11" s="235"/>
      <c r="UZW11" s="235"/>
      <c r="UZX11" s="235"/>
      <c r="UZY11" s="235"/>
      <c r="UZZ11" s="235"/>
      <c r="VAA11" s="235"/>
      <c r="VAB11" s="235"/>
      <c r="VAC11" s="235"/>
      <c r="VAD11" s="235"/>
      <c r="VAE11" s="235"/>
      <c r="VAF11" s="235"/>
      <c r="VAG11" s="235"/>
      <c r="VAH11" s="235"/>
      <c r="VAI11" s="235"/>
      <c r="VAJ11" s="235"/>
      <c r="VAK11" s="235"/>
      <c r="VAL11" s="235"/>
      <c r="VAM11" s="235"/>
      <c r="VAN11" s="235"/>
      <c r="VAO11" s="235"/>
      <c r="VAP11" s="235"/>
      <c r="VAQ11" s="235"/>
      <c r="VAR11" s="235"/>
      <c r="VAS11" s="235"/>
      <c r="VAT11" s="235"/>
      <c r="VAU11" s="235"/>
      <c r="VAV11" s="235"/>
      <c r="VAW11" s="235"/>
      <c r="VAX11" s="235"/>
      <c r="VAY11" s="235"/>
      <c r="VAZ11" s="235"/>
      <c r="VBA11" s="235"/>
      <c r="VBB11" s="235"/>
      <c r="VBC11" s="235"/>
      <c r="VBD11" s="235"/>
      <c r="VBE11" s="235"/>
      <c r="VBF11" s="235"/>
      <c r="VBG11" s="235"/>
      <c r="VBH11" s="235"/>
      <c r="VBI11" s="235"/>
      <c r="VBJ11" s="235"/>
      <c r="VBK11" s="235"/>
      <c r="VBL11" s="235"/>
      <c r="VBM11" s="235"/>
      <c r="VBN11" s="235"/>
      <c r="VBO11" s="235"/>
      <c r="VBP11" s="235"/>
      <c r="VBQ11" s="235"/>
      <c r="VBR11" s="235"/>
      <c r="VBS11" s="235"/>
      <c r="VBT11" s="235"/>
      <c r="VBU11" s="235"/>
      <c r="VBV11" s="235"/>
      <c r="VBW11" s="235"/>
      <c r="VBX11" s="235"/>
      <c r="VBY11" s="235"/>
      <c r="VBZ11" s="235"/>
      <c r="VCA11" s="235"/>
      <c r="VCB11" s="235"/>
      <c r="VCC11" s="235"/>
      <c r="VCD11" s="235"/>
      <c r="VCE11" s="235"/>
      <c r="VCF11" s="235"/>
      <c r="VCG11" s="235"/>
      <c r="VCH11" s="235"/>
      <c r="VCI11" s="235"/>
      <c r="VCJ11" s="235"/>
      <c r="VCK11" s="235"/>
      <c r="VCL11" s="235"/>
      <c r="VCM11" s="235"/>
      <c r="VCN11" s="235"/>
      <c r="VCO11" s="235"/>
      <c r="VCP11" s="235"/>
      <c r="VCQ11" s="235"/>
      <c r="VCR11" s="235"/>
      <c r="VCS11" s="235"/>
      <c r="VCT11" s="235"/>
      <c r="VCU11" s="235"/>
      <c r="VCV11" s="235"/>
      <c r="VCW11" s="235"/>
      <c r="VCX11" s="235"/>
      <c r="VCY11" s="235"/>
      <c r="VCZ11" s="235"/>
      <c r="VDA11" s="235"/>
      <c r="VDB11" s="235"/>
      <c r="VDC11" s="235"/>
      <c r="VDD11" s="235"/>
      <c r="VDE11" s="235"/>
      <c r="VDF11" s="235"/>
      <c r="VDG11" s="235"/>
      <c r="VDH11" s="235"/>
      <c r="VDI11" s="235"/>
      <c r="VDJ11" s="235"/>
      <c r="VDK11" s="235"/>
      <c r="VDL11" s="235"/>
      <c r="VDM11" s="235"/>
      <c r="VDN11" s="235"/>
      <c r="VDO11" s="235"/>
      <c r="VDP11" s="235"/>
      <c r="VDQ11" s="235"/>
      <c r="VDR11" s="235"/>
      <c r="VDS11" s="235"/>
      <c r="VDT11" s="235"/>
      <c r="VDU11" s="235"/>
      <c r="VDV11" s="235"/>
      <c r="VDW11" s="235"/>
      <c r="VDX11" s="235"/>
      <c r="VDY11" s="235"/>
      <c r="VDZ11" s="235"/>
      <c r="VEA11" s="235"/>
      <c r="VEB11" s="235"/>
      <c r="VEC11" s="235"/>
      <c r="VED11" s="235"/>
      <c r="VEE11" s="235"/>
      <c r="VEF11" s="235"/>
      <c r="VEG11" s="235"/>
      <c r="VEH11" s="235"/>
      <c r="VEI11" s="235"/>
      <c r="VEJ11" s="235"/>
      <c r="VEK11" s="235"/>
      <c r="VEL11" s="235"/>
      <c r="VEM11" s="235"/>
      <c r="VEN11" s="235"/>
      <c r="VEO11" s="235"/>
      <c r="VEP11" s="235"/>
      <c r="VEQ11" s="235"/>
      <c r="VER11" s="235"/>
      <c r="VES11" s="235"/>
      <c r="VET11" s="235"/>
      <c r="VEU11" s="235"/>
      <c r="VEV11" s="235"/>
      <c r="VEW11" s="235"/>
      <c r="VEX11" s="235"/>
      <c r="VEY11" s="235"/>
      <c r="VEZ11" s="235"/>
      <c r="VFA11" s="235"/>
      <c r="VFB11" s="235"/>
      <c r="VFC11" s="235"/>
      <c r="VFD11" s="235"/>
      <c r="VFE11" s="235"/>
      <c r="VFF11" s="235"/>
      <c r="VFG11" s="235"/>
      <c r="VFH11" s="235"/>
      <c r="VFI11" s="235"/>
      <c r="VFJ11" s="235"/>
      <c r="VFK11" s="235"/>
      <c r="VFL11" s="235"/>
      <c r="VFM11" s="235"/>
      <c r="VFN11" s="235"/>
      <c r="VFO11" s="235"/>
      <c r="VFP11" s="235"/>
      <c r="VFQ11" s="235"/>
      <c r="VFR11" s="235"/>
      <c r="VFS11" s="235"/>
      <c r="VFT11" s="235"/>
      <c r="VFU11" s="235"/>
      <c r="VFV11" s="235"/>
      <c r="VFW11" s="235"/>
      <c r="VFX11" s="235"/>
      <c r="VFY11" s="235"/>
      <c r="VFZ11" s="235"/>
      <c r="VGA11" s="235"/>
      <c r="VGB11" s="235"/>
      <c r="VGC11" s="235"/>
      <c r="VGD11" s="235"/>
      <c r="VGE11" s="235"/>
      <c r="VGF11" s="235"/>
      <c r="VGG11" s="235"/>
      <c r="VGH11" s="235"/>
      <c r="VGI11" s="235"/>
      <c r="VGJ11" s="235"/>
      <c r="VGK11" s="235"/>
      <c r="VGL11" s="235"/>
      <c r="VGM11" s="235"/>
      <c r="VGN11" s="235"/>
      <c r="VGO11" s="235"/>
      <c r="VGP11" s="235"/>
      <c r="VGQ11" s="235"/>
      <c r="VGR11" s="235"/>
      <c r="VGS11" s="235"/>
      <c r="VGT11" s="235"/>
      <c r="VGU11" s="235"/>
      <c r="VGV11" s="235"/>
      <c r="VGW11" s="235"/>
      <c r="VGX11" s="235"/>
      <c r="VGY11" s="235"/>
      <c r="VGZ11" s="235"/>
      <c r="VHA11" s="235"/>
      <c r="VHB11" s="235"/>
      <c r="VHC11" s="235"/>
      <c r="VHD11" s="235"/>
      <c r="VHE11" s="235"/>
      <c r="VHF11" s="235"/>
      <c r="VHG11" s="235"/>
      <c r="VHH11" s="235"/>
      <c r="VHI11" s="235"/>
      <c r="VHJ11" s="235"/>
      <c r="VHK11" s="235"/>
      <c r="VHL11" s="235"/>
      <c r="VHM11" s="235"/>
      <c r="VHN11" s="235"/>
      <c r="VHO11" s="235"/>
      <c r="VHP11" s="235"/>
      <c r="VHQ11" s="235"/>
      <c r="VHR11" s="235"/>
      <c r="VHS11" s="235"/>
      <c r="VHT11" s="235"/>
      <c r="VHU11" s="235"/>
      <c r="VHV11" s="235"/>
      <c r="VHW11" s="235"/>
      <c r="VHX11" s="235"/>
      <c r="VHY11" s="235"/>
      <c r="VHZ11" s="235"/>
      <c r="VIA11" s="235"/>
      <c r="VIB11" s="235"/>
      <c r="VIC11" s="235"/>
      <c r="VID11" s="235"/>
      <c r="VIE11" s="235"/>
      <c r="VIF11" s="235"/>
      <c r="VIG11" s="235"/>
      <c r="VIH11" s="235"/>
      <c r="VII11" s="235"/>
      <c r="VIJ11" s="235"/>
      <c r="VIK11" s="235"/>
      <c r="VIL11" s="235"/>
      <c r="VIM11" s="235"/>
      <c r="VIN11" s="235"/>
      <c r="VIO11" s="235"/>
      <c r="VIP11" s="235"/>
      <c r="VIQ11" s="235"/>
      <c r="VIR11" s="235"/>
      <c r="VIS11" s="235"/>
      <c r="VIT11" s="235"/>
      <c r="VIU11" s="235"/>
      <c r="VIV11" s="235"/>
      <c r="VIW11" s="235"/>
      <c r="VIX11" s="235"/>
      <c r="VIY11" s="235"/>
      <c r="VIZ11" s="235"/>
      <c r="VJA11" s="235"/>
      <c r="VJB11" s="235"/>
      <c r="VJC11" s="235"/>
      <c r="VJD11" s="235"/>
      <c r="VJE11" s="235"/>
      <c r="VJF11" s="235"/>
      <c r="VJG11" s="235"/>
      <c r="VJH11" s="235"/>
      <c r="VJI11" s="235"/>
      <c r="VJJ11" s="235"/>
      <c r="VJK11" s="235"/>
      <c r="VJL11" s="235"/>
      <c r="VJM11" s="235"/>
      <c r="VJN11" s="235"/>
      <c r="VJO11" s="235"/>
      <c r="VJP11" s="235"/>
      <c r="VJQ11" s="235"/>
      <c r="VJR11" s="235"/>
      <c r="VJS11" s="235"/>
      <c r="VJT11" s="235"/>
      <c r="VJU11" s="235"/>
      <c r="VJV11" s="235"/>
      <c r="VJW11" s="235"/>
      <c r="VJX11" s="235"/>
      <c r="VJY11" s="235"/>
      <c r="VJZ11" s="235"/>
      <c r="VKA11" s="235"/>
      <c r="VKB11" s="235"/>
      <c r="VKC11" s="235"/>
      <c r="VKD11" s="235"/>
      <c r="VKE11" s="235"/>
      <c r="VKF11" s="235"/>
      <c r="VKG11" s="235"/>
      <c r="VKH11" s="235"/>
      <c r="VKI11" s="235"/>
      <c r="VKJ11" s="235"/>
      <c r="VKK11" s="235"/>
      <c r="VKL11" s="235"/>
      <c r="VKM11" s="235"/>
      <c r="VKN11" s="235"/>
      <c r="VKO11" s="235"/>
      <c r="VKP11" s="235"/>
      <c r="VKQ11" s="235"/>
      <c r="VKR11" s="235"/>
      <c r="VKS11" s="235"/>
      <c r="VKT11" s="235"/>
      <c r="VKU11" s="235"/>
      <c r="VKV11" s="235"/>
      <c r="VKW11" s="235"/>
      <c r="VKX11" s="235"/>
      <c r="VKY11" s="235"/>
      <c r="VKZ11" s="235"/>
      <c r="VLA11" s="235"/>
      <c r="VLB11" s="235"/>
      <c r="VLC11" s="235"/>
      <c r="VLD11" s="235"/>
      <c r="VLE11" s="235"/>
      <c r="VLF11" s="235"/>
      <c r="VLG11" s="235"/>
      <c r="VLH11" s="235"/>
      <c r="VLI11" s="235"/>
      <c r="VLJ11" s="235"/>
      <c r="VLK11" s="235"/>
      <c r="VLL11" s="235"/>
      <c r="VLM11" s="235"/>
      <c r="VLN11" s="235"/>
      <c r="VLO11" s="235"/>
      <c r="VLP11" s="235"/>
      <c r="VLQ11" s="235"/>
      <c r="VLR11" s="235"/>
      <c r="VLS11" s="235"/>
      <c r="VLT11" s="235"/>
      <c r="VLU11" s="235"/>
      <c r="VLV11" s="235"/>
      <c r="VLW11" s="235"/>
      <c r="VLX11" s="235"/>
      <c r="VLY11" s="235"/>
      <c r="VLZ11" s="235"/>
      <c r="VMA11" s="235"/>
      <c r="VMB11" s="235"/>
      <c r="VMC11" s="235"/>
      <c r="VMD11" s="235"/>
      <c r="VME11" s="235"/>
      <c r="VMF11" s="235"/>
      <c r="VMG11" s="235"/>
      <c r="VMH11" s="235"/>
      <c r="VMI11" s="235"/>
      <c r="VMJ11" s="235"/>
      <c r="VMK11" s="235"/>
      <c r="VML11" s="235"/>
      <c r="VMM11" s="235"/>
      <c r="VMN11" s="235"/>
      <c r="VMO11" s="235"/>
      <c r="VMP11" s="235"/>
      <c r="VMQ11" s="235"/>
      <c r="VMR11" s="235"/>
      <c r="VMS11" s="235"/>
      <c r="VMT11" s="235"/>
      <c r="VMU11" s="235"/>
      <c r="VMV11" s="235"/>
      <c r="VMW11" s="235"/>
      <c r="VMX11" s="235"/>
      <c r="VMY11" s="235"/>
      <c r="VMZ11" s="235"/>
      <c r="VNA11" s="235"/>
      <c r="VNB11" s="235"/>
      <c r="VNC11" s="235"/>
      <c r="VND11" s="235"/>
      <c r="VNE11" s="235"/>
      <c r="VNF11" s="235"/>
      <c r="VNG11" s="235"/>
      <c r="VNH11" s="235"/>
      <c r="VNI11" s="235"/>
      <c r="VNJ11" s="235"/>
      <c r="VNK11" s="235"/>
      <c r="VNL11" s="235"/>
      <c r="VNM11" s="235"/>
      <c r="VNN11" s="235"/>
      <c r="VNO11" s="235"/>
      <c r="VNP11" s="235"/>
      <c r="VNQ11" s="235"/>
      <c r="VNR11" s="235"/>
      <c r="VNS11" s="235"/>
      <c r="VNT11" s="235"/>
      <c r="VNU11" s="235"/>
      <c r="VNV11" s="235"/>
      <c r="VNW11" s="235"/>
      <c r="VNX11" s="235"/>
      <c r="VNY11" s="235"/>
      <c r="VNZ11" s="235"/>
      <c r="VOA11" s="235"/>
      <c r="VOB11" s="235"/>
      <c r="VOC11" s="235"/>
      <c r="VOD11" s="235"/>
      <c r="VOE11" s="235"/>
      <c r="VOF11" s="235"/>
      <c r="VOG11" s="235"/>
      <c r="VOH11" s="235"/>
      <c r="VOI11" s="235"/>
      <c r="VOJ11" s="235"/>
      <c r="VOK11" s="235"/>
      <c r="VOL11" s="235"/>
      <c r="VOM11" s="235"/>
      <c r="VON11" s="235"/>
      <c r="VOO11" s="235"/>
      <c r="VOP11" s="235"/>
      <c r="VOQ11" s="235"/>
      <c r="VOR11" s="235"/>
      <c r="VOS11" s="235"/>
      <c r="VOT11" s="235"/>
      <c r="VOU11" s="235"/>
      <c r="VOV11" s="235"/>
      <c r="VOW11" s="235"/>
      <c r="VOX11" s="235"/>
      <c r="VOY11" s="235"/>
      <c r="VOZ11" s="235"/>
      <c r="VPA11" s="235"/>
      <c r="VPB11" s="235"/>
      <c r="VPC11" s="235"/>
      <c r="VPD11" s="235"/>
      <c r="VPE11" s="235"/>
      <c r="VPF11" s="235"/>
      <c r="VPG11" s="235"/>
      <c r="VPH11" s="235"/>
      <c r="VPI11" s="235"/>
      <c r="VPJ11" s="235"/>
      <c r="VPK11" s="235"/>
      <c r="VPL11" s="235"/>
      <c r="VPM11" s="235"/>
      <c r="VPN11" s="235"/>
      <c r="VPO11" s="235"/>
      <c r="VPP11" s="235"/>
      <c r="VPQ11" s="235"/>
      <c r="VPR11" s="235"/>
      <c r="VPS11" s="235"/>
      <c r="VPT11" s="235"/>
      <c r="VPU11" s="235"/>
      <c r="VPV11" s="235"/>
      <c r="VPW11" s="235"/>
      <c r="VPX11" s="235"/>
      <c r="VPY11" s="235"/>
      <c r="VPZ11" s="235"/>
      <c r="VQA11" s="235"/>
      <c r="VQB11" s="235"/>
      <c r="VQC11" s="235"/>
      <c r="VQD11" s="235"/>
      <c r="VQE11" s="235"/>
      <c r="VQF11" s="235"/>
      <c r="VQG11" s="235"/>
      <c r="VQH11" s="235"/>
      <c r="VQI11" s="235"/>
      <c r="VQJ11" s="235"/>
      <c r="VQK11" s="235"/>
      <c r="VQL11" s="235"/>
      <c r="VQM11" s="235"/>
      <c r="VQN11" s="235"/>
      <c r="VQO11" s="235"/>
      <c r="VQP11" s="235"/>
      <c r="VQQ11" s="235"/>
      <c r="VQR11" s="235"/>
      <c r="VQS11" s="235"/>
      <c r="VQT11" s="235"/>
      <c r="VQU11" s="235"/>
      <c r="VQV11" s="235"/>
      <c r="VQW11" s="235"/>
      <c r="VQX11" s="235"/>
      <c r="VQY11" s="235"/>
      <c r="VQZ11" s="235"/>
      <c r="VRA11" s="235"/>
      <c r="VRB11" s="235"/>
      <c r="VRC11" s="235"/>
      <c r="VRD11" s="235"/>
      <c r="VRE11" s="235"/>
      <c r="VRF11" s="235"/>
      <c r="VRG11" s="235"/>
      <c r="VRH11" s="235"/>
      <c r="VRI11" s="235"/>
      <c r="VRJ11" s="235"/>
      <c r="VRK11" s="235"/>
      <c r="VRL11" s="235"/>
      <c r="VRM11" s="235"/>
      <c r="VRN11" s="235"/>
      <c r="VRO11" s="235"/>
      <c r="VRP11" s="235"/>
      <c r="VRQ11" s="235"/>
      <c r="VRR11" s="235"/>
      <c r="VRS11" s="235"/>
      <c r="VRT11" s="235"/>
      <c r="VRU11" s="235"/>
      <c r="VRV11" s="235"/>
      <c r="VRW11" s="235"/>
      <c r="VRX11" s="235"/>
      <c r="VRY11" s="235"/>
      <c r="VRZ11" s="235"/>
      <c r="VSA11" s="235"/>
      <c r="VSB11" s="235"/>
      <c r="VSC11" s="235"/>
      <c r="VSD11" s="235"/>
      <c r="VSE11" s="235"/>
      <c r="VSF11" s="235"/>
      <c r="VSG11" s="235"/>
      <c r="VSH11" s="235"/>
      <c r="VSI11" s="235"/>
      <c r="VSJ11" s="235"/>
      <c r="VSK11" s="235"/>
      <c r="VSL11" s="235"/>
      <c r="VSM11" s="235"/>
      <c r="VSN11" s="235"/>
      <c r="VSO11" s="235"/>
      <c r="VSP11" s="235"/>
      <c r="VSQ11" s="235"/>
      <c r="VSR11" s="235"/>
      <c r="VSS11" s="235"/>
      <c r="VST11" s="235"/>
      <c r="VSU11" s="235"/>
      <c r="VSV11" s="235"/>
      <c r="VSW11" s="235"/>
      <c r="VSX11" s="235"/>
      <c r="VSY11" s="235"/>
      <c r="VSZ11" s="235"/>
      <c r="VTA11" s="235"/>
      <c r="VTB11" s="235"/>
      <c r="VTC11" s="235"/>
      <c r="VTD11" s="235"/>
      <c r="VTE11" s="235"/>
      <c r="VTF11" s="235"/>
      <c r="VTG11" s="235"/>
      <c r="VTH11" s="235"/>
      <c r="VTI11" s="235"/>
      <c r="VTJ11" s="235"/>
      <c r="VTK11" s="235"/>
      <c r="VTL11" s="235"/>
      <c r="VTM11" s="235"/>
      <c r="VTN11" s="235"/>
      <c r="VTO11" s="235"/>
      <c r="VTP11" s="235"/>
      <c r="VTQ11" s="235"/>
      <c r="VTR11" s="235"/>
      <c r="VTS11" s="235"/>
      <c r="VTT11" s="235"/>
      <c r="VTU11" s="235"/>
      <c r="VTV11" s="235"/>
      <c r="VTW11" s="235"/>
      <c r="VTX11" s="235"/>
      <c r="VTY11" s="235"/>
      <c r="VTZ11" s="235"/>
      <c r="VUA11" s="235"/>
      <c r="VUB11" s="235"/>
      <c r="VUC11" s="235"/>
      <c r="VUD11" s="235"/>
      <c r="VUE11" s="235"/>
      <c r="VUF11" s="235"/>
      <c r="VUG11" s="235"/>
      <c r="VUH11" s="235"/>
      <c r="VUI11" s="235"/>
      <c r="VUJ11" s="235"/>
      <c r="VUK11" s="235"/>
      <c r="VUL11" s="235"/>
      <c r="VUM11" s="235"/>
      <c r="VUN11" s="235"/>
      <c r="VUO11" s="235"/>
      <c r="VUP11" s="235"/>
      <c r="VUQ11" s="235"/>
      <c r="VUR11" s="235"/>
      <c r="VUS11" s="235"/>
      <c r="VUT11" s="235"/>
      <c r="VUU11" s="235"/>
      <c r="VUV11" s="235"/>
      <c r="VUW11" s="235"/>
      <c r="VUX11" s="235"/>
      <c r="VUY11" s="235"/>
      <c r="VUZ11" s="235"/>
      <c r="VVA11" s="235"/>
      <c r="VVB11" s="235"/>
      <c r="VVC11" s="235"/>
      <c r="VVD11" s="235"/>
      <c r="VVE11" s="235"/>
      <c r="VVF11" s="235"/>
      <c r="VVG11" s="235"/>
      <c r="VVH11" s="235"/>
      <c r="VVI11" s="235"/>
      <c r="VVJ11" s="235"/>
      <c r="VVK11" s="235"/>
      <c r="VVL11" s="235"/>
      <c r="VVM11" s="235"/>
      <c r="VVN11" s="235"/>
      <c r="VVO11" s="235"/>
      <c r="VVP11" s="235"/>
      <c r="VVQ11" s="235"/>
      <c r="VVR11" s="235"/>
      <c r="VVS11" s="235"/>
      <c r="VVT11" s="235"/>
      <c r="VVU11" s="235"/>
      <c r="VVV11" s="235"/>
      <c r="VVW11" s="235"/>
      <c r="VVX11" s="235"/>
      <c r="VVY11" s="235"/>
      <c r="VVZ11" s="235"/>
      <c r="VWA11" s="235"/>
      <c r="VWB11" s="235"/>
      <c r="VWC11" s="235"/>
      <c r="VWD11" s="235"/>
      <c r="VWE11" s="235"/>
      <c r="VWF11" s="235"/>
      <c r="VWG11" s="235"/>
      <c r="VWH11" s="235"/>
      <c r="VWI11" s="235"/>
      <c r="VWJ11" s="235"/>
      <c r="VWK11" s="235"/>
      <c r="VWL11" s="235"/>
      <c r="VWM11" s="235"/>
      <c r="VWN11" s="235"/>
      <c r="VWO11" s="235"/>
      <c r="VWP11" s="235"/>
      <c r="VWQ11" s="235"/>
      <c r="VWR11" s="235"/>
      <c r="VWS11" s="235"/>
      <c r="VWT11" s="235"/>
      <c r="VWU11" s="235"/>
      <c r="VWV11" s="235"/>
      <c r="VWW11" s="235"/>
      <c r="VWX11" s="235"/>
      <c r="VWY11" s="235"/>
      <c r="VWZ11" s="235"/>
      <c r="VXA11" s="235"/>
      <c r="VXB11" s="235"/>
      <c r="VXC11" s="235"/>
      <c r="VXD11" s="235"/>
      <c r="VXE11" s="235"/>
      <c r="VXF11" s="235"/>
      <c r="VXG11" s="235"/>
      <c r="VXH11" s="235"/>
      <c r="VXI11" s="235"/>
      <c r="VXJ11" s="235"/>
      <c r="VXK11" s="235"/>
      <c r="VXL11" s="235"/>
      <c r="VXM11" s="235"/>
      <c r="VXN11" s="235"/>
      <c r="VXO11" s="235"/>
      <c r="VXP11" s="235"/>
      <c r="VXQ11" s="235"/>
      <c r="VXR11" s="235"/>
      <c r="VXS11" s="235"/>
      <c r="VXT11" s="235"/>
      <c r="VXU11" s="235"/>
      <c r="VXV11" s="235"/>
      <c r="VXW11" s="235"/>
      <c r="VXX11" s="235"/>
      <c r="VXY11" s="235"/>
      <c r="VXZ11" s="235"/>
      <c r="VYA11" s="235"/>
      <c r="VYB11" s="235"/>
      <c r="VYC11" s="235"/>
      <c r="VYD11" s="235"/>
      <c r="VYE11" s="235"/>
      <c r="VYF11" s="235"/>
      <c r="VYG11" s="235"/>
      <c r="VYH11" s="235"/>
      <c r="VYI11" s="235"/>
      <c r="VYJ11" s="235"/>
      <c r="VYK11" s="235"/>
      <c r="VYL11" s="235"/>
      <c r="VYM11" s="235"/>
      <c r="VYN11" s="235"/>
      <c r="VYO11" s="235"/>
      <c r="VYP11" s="235"/>
      <c r="VYQ11" s="235"/>
      <c r="VYR11" s="235"/>
      <c r="VYS11" s="235"/>
      <c r="VYT11" s="235"/>
      <c r="VYU11" s="235"/>
      <c r="VYV11" s="235"/>
      <c r="VYW11" s="235"/>
      <c r="VYX11" s="235"/>
      <c r="VYY11" s="235"/>
      <c r="VYZ11" s="235"/>
      <c r="VZA11" s="235"/>
      <c r="VZB11" s="235"/>
      <c r="VZC11" s="235"/>
      <c r="VZD11" s="235"/>
      <c r="VZE11" s="235"/>
      <c r="VZF11" s="235"/>
      <c r="VZG11" s="235"/>
      <c r="VZH11" s="235"/>
      <c r="VZI11" s="235"/>
      <c r="VZJ11" s="235"/>
      <c r="VZK11" s="235"/>
      <c r="VZL11" s="235"/>
      <c r="VZM11" s="235"/>
      <c r="VZN11" s="235"/>
      <c r="VZO11" s="235"/>
      <c r="VZP11" s="235"/>
      <c r="VZQ11" s="235"/>
      <c r="VZR11" s="235"/>
      <c r="VZS11" s="235"/>
      <c r="VZT11" s="235"/>
      <c r="VZU11" s="235"/>
      <c r="VZV11" s="235"/>
      <c r="VZW11" s="235"/>
      <c r="VZX11" s="235"/>
      <c r="VZY11" s="235"/>
      <c r="VZZ11" s="235"/>
      <c r="WAA11" s="235"/>
      <c r="WAB11" s="235"/>
      <c r="WAC11" s="235"/>
      <c r="WAD11" s="235"/>
      <c r="WAE11" s="235"/>
      <c r="WAF11" s="235"/>
      <c r="WAG11" s="235"/>
      <c r="WAH11" s="235"/>
      <c r="WAI11" s="235"/>
      <c r="WAJ11" s="235"/>
      <c r="WAK11" s="235"/>
      <c r="WAL11" s="235"/>
      <c r="WAM11" s="235"/>
      <c r="WAN11" s="235"/>
      <c r="WAO11" s="235"/>
      <c r="WAP11" s="235"/>
      <c r="WAQ11" s="235"/>
      <c r="WAR11" s="235"/>
      <c r="WAS11" s="235"/>
      <c r="WAT11" s="235"/>
      <c r="WAU11" s="235"/>
      <c r="WAV11" s="235"/>
      <c r="WAW11" s="235"/>
      <c r="WAX11" s="235"/>
      <c r="WAY11" s="235"/>
      <c r="WAZ11" s="235"/>
      <c r="WBA11" s="235"/>
      <c r="WBB11" s="235"/>
      <c r="WBC11" s="235"/>
      <c r="WBD11" s="235"/>
      <c r="WBE11" s="235"/>
      <c r="WBF11" s="235"/>
      <c r="WBG11" s="235"/>
      <c r="WBH11" s="235"/>
      <c r="WBI11" s="235"/>
      <c r="WBJ11" s="235"/>
      <c r="WBK11" s="235"/>
      <c r="WBL11" s="235"/>
      <c r="WBM11" s="235"/>
      <c r="WBN11" s="235"/>
      <c r="WBO11" s="235"/>
      <c r="WBP11" s="235"/>
      <c r="WBQ11" s="235"/>
      <c r="WBR11" s="235"/>
      <c r="WBS11" s="235"/>
      <c r="WBT11" s="235"/>
      <c r="WBU11" s="235"/>
      <c r="WBV11" s="235"/>
      <c r="WBW11" s="235"/>
      <c r="WBX11" s="235"/>
      <c r="WBY11" s="235"/>
      <c r="WBZ11" s="235"/>
      <c r="WCA11" s="235"/>
      <c r="WCB11" s="235"/>
      <c r="WCC11" s="235"/>
      <c r="WCD11" s="235"/>
      <c r="WCE11" s="235"/>
      <c r="WCF11" s="235"/>
      <c r="WCG11" s="235"/>
      <c r="WCH11" s="235"/>
      <c r="WCI11" s="235"/>
      <c r="WCJ11" s="235"/>
      <c r="WCK11" s="235"/>
      <c r="WCL11" s="235"/>
      <c r="WCM11" s="235"/>
      <c r="WCN11" s="235"/>
      <c r="WCO11" s="235"/>
      <c r="WCP11" s="235"/>
      <c r="WCQ11" s="235"/>
      <c r="WCR11" s="235"/>
      <c r="WCS11" s="235"/>
      <c r="WCT11" s="235"/>
      <c r="WCU11" s="235"/>
      <c r="WCV11" s="235"/>
      <c r="WCW11" s="235"/>
      <c r="WCX11" s="235"/>
      <c r="WCY11" s="235"/>
      <c r="WCZ11" s="235"/>
      <c r="WDA11" s="235"/>
      <c r="WDB11" s="235"/>
      <c r="WDC11" s="235"/>
      <c r="WDD11" s="235"/>
      <c r="WDE11" s="235"/>
      <c r="WDF11" s="235"/>
      <c r="WDG11" s="235"/>
      <c r="WDH11" s="235"/>
      <c r="WDI11" s="235"/>
      <c r="WDJ11" s="235"/>
      <c r="WDK11" s="235"/>
      <c r="WDL11" s="235"/>
      <c r="WDM11" s="235"/>
      <c r="WDN11" s="235"/>
      <c r="WDO11" s="235"/>
      <c r="WDP11" s="235"/>
      <c r="WDQ11" s="235"/>
      <c r="WDR11" s="235"/>
      <c r="WDS11" s="235"/>
      <c r="WDT11" s="235"/>
      <c r="WDU11" s="235"/>
      <c r="WDV11" s="235"/>
      <c r="WDW11" s="235"/>
      <c r="WDX11" s="235"/>
      <c r="WDY11" s="235"/>
      <c r="WDZ11" s="235"/>
      <c r="WEA11" s="235"/>
      <c r="WEB11" s="235"/>
      <c r="WEC11" s="235"/>
      <c r="WED11" s="235"/>
      <c r="WEE11" s="235"/>
      <c r="WEF11" s="235"/>
      <c r="WEG11" s="235"/>
      <c r="WEH11" s="235"/>
      <c r="WEI11" s="235"/>
      <c r="WEJ11" s="235"/>
      <c r="WEK11" s="235"/>
      <c r="WEL11" s="235"/>
      <c r="WEM11" s="235"/>
      <c r="WEN11" s="235"/>
      <c r="WEO11" s="235"/>
      <c r="WEP11" s="235"/>
      <c r="WEQ11" s="235"/>
      <c r="WER11" s="235"/>
      <c r="WES11" s="235"/>
      <c r="WET11" s="235"/>
      <c r="WEU11" s="235"/>
      <c r="WEV11" s="235"/>
      <c r="WEW11" s="235"/>
      <c r="WEX11" s="235"/>
      <c r="WEY11" s="235"/>
      <c r="WEZ11" s="235"/>
      <c r="WFA11" s="235"/>
      <c r="WFB11" s="235"/>
      <c r="WFC11" s="235"/>
      <c r="WFD11" s="235"/>
      <c r="WFE11" s="235"/>
      <c r="WFF11" s="235"/>
      <c r="WFG11" s="235"/>
      <c r="WFH11" s="235"/>
      <c r="WFI11" s="235"/>
      <c r="WFJ11" s="235"/>
      <c r="WFK11" s="235"/>
      <c r="WFL11" s="235"/>
      <c r="WFM11" s="235"/>
      <c r="WFN11" s="235"/>
      <c r="WFO11" s="235"/>
      <c r="WFP11" s="235"/>
      <c r="WFQ11" s="235"/>
      <c r="WFR11" s="235"/>
      <c r="WFS11" s="235"/>
      <c r="WFT11" s="235"/>
      <c r="WFU11" s="235"/>
      <c r="WFV11" s="235"/>
      <c r="WFW11" s="235"/>
      <c r="WFX11" s="235"/>
      <c r="WFY11" s="235"/>
      <c r="WFZ11" s="235"/>
      <c r="WGA11" s="235"/>
      <c r="WGB11" s="235"/>
      <c r="WGC11" s="235"/>
      <c r="WGD11" s="235"/>
      <c r="WGE11" s="235"/>
      <c r="WGF11" s="235"/>
      <c r="WGG11" s="235"/>
      <c r="WGH11" s="235"/>
      <c r="WGI11" s="235"/>
      <c r="WGJ11" s="235"/>
      <c r="WGK11" s="235"/>
      <c r="WGL11" s="235"/>
      <c r="WGM11" s="235"/>
      <c r="WGN11" s="235"/>
      <c r="WGO11" s="235"/>
      <c r="WGP11" s="235"/>
      <c r="WGQ11" s="235"/>
      <c r="WGR11" s="235"/>
      <c r="WGS11" s="235"/>
      <c r="WGT11" s="235"/>
      <c r="WGU11" s="235"/>
      <c r="WGV11" s="235"/>
      <c r="WGW11" s="235"/>
      <c r="WGX11" s="235"/>
      <c r="WGY11" s="235"/>
      <c r="WGZ11" s="235"/>
      <c r="WHA11" s="235"/>
      <c r="WHB11" s="235"/>
      <c r="WHC11" s="235"/>
      <c r="WHD11" s="235"/>
      <c r="WHE11" s="235"/>
      <c r="WHF11" s="235"/>
      <c r="WHG11" s="235"/>
      <c r="WHH11" s="235"/>
      <c r="WHI11" s="235"/>
      <c r="WHJ11" s="235"/>
      <c r="WHK11" s="235"/>
      <c r="WHL11" s="235"/>
      <c r="WHM11" s="235"/>
      <c r="WHN11" s="235"/>
      <c r="WHO11" s="235"/>
      <c r="WHP11" s="235"/>
      <c r="WHQ11" s="235"/>
      <c r="WHR11" s="235"/>
      <c r="WHS11" s="235"/>
      <c r="WHT11" s="235"/>
      <c r="WHU11" s="235"/>
      <c r="WHV11" s="235"/>
      <c r="WHW11" s="235"/>
      <c r="WHX11" s="235"/>
      <c r="WHY11" s="235"/>
      <c r="WHZ11" s="235"/>
      <c r="WIA11" s="235"/>
      <c r="WIB11" s="235"/>
      <c r="WIC11" s="235"/>
      <c r="WID11" s="235"/>
      <c r="WIE11" s="235"/>
      <c r="WIF11" s="235"/>
      <c r="WIG11" s="235"/>
      <c r="WIH11" s="235"/>
      <c r="WII11" s="235"/>
      <c r="WIJ11" s="235"/>
      <c r="WIK11" s="235"/>
      <c r="WIL11" s="235"/>
      <c r="WIM11" s="235"/>
      <c r="WIN11" s="235"/>
      <c r="WIO11" s="235"/>
      <c r="WIP11" s="235"/>
      <c r="WIQ11" s="235"/>
      <c r="WIR11" s="235"/>
      <c r="WIS11" s="235"/>
      <c r="WIT11" s="235"/>
      <c r="WIU11" s="235"/>
      <c r="WIV11" s="235"/>
      <c r="WIW11" s="235"/>
      <c r="WIX11" s="235"/>
      <c r="WIY11" s="235"/>
      <c r="WIZ11" s="235"/>
      <c r="WJA11" s="235"/>
      <c r="WJB11" s="235"/>
      <c r="WJC11" s="235"/>
      <c r="WJD11" s="235"/>
      <c r="WJE11" s="235"/>
      <c r="WJF11" s="235"/>
      <c r="WJG11" s="235"/>
      <c r="WJH11" s="235"/>
      <c r="WJI11" s="235"/>
      <c r="WJJ11" s="235"/>
      <c r="WJK11" s="235"/>
      <c r="WJL11" s="235"/>
      <c r="WJM11" s="235"/>
      <c r="WJN11" s="235"/>
      <c r="WJO11" s="235"/>
      <c r="WJP11" s="235"/>
      <c r="WJQ11" s="235"/>
      <c r="WJR11" s="235"/>
      <c r="WJS11" s="235"/>
      <c r="WJT11" s="235"/>
      <c r="WJU11" s="235"/>
      <c r="WJV11" s="235"/>
      <c r="WJW11" s="235"/>
      <c r="WJX11" s="235"/>
      <c r="WJY11" s="235"/>
      <c r="WJZ11" s="235"/>
      <c r="WKA11" s="235"/>
      <c r="WKB11" s="235"/>
      <c r="WKC11" s="235"/>
      <c r="WKD11" s="235"/>
      <c r="WKE11" s="235"/>
      <c r="WKF11" s="235"/>
      <c r="WKG11" s="235"/>
      <c r="WKH11" s="235"/>
      <c r="WKI11" s="235"/>
      <c r="WKJ11" s="235"/>
      <c r="WKK11" s="235"/>
      <c r="WKL11" s="235"/>
      <c r="WKM11" s="235"/>
      <c r="WKN11" s="235"/>
      <c r="WKO11" s="235"/>
      <c r="WKP11" s="235"/>
      <c r="WKQ11" s="235"/>
      <c r="WKR11" s="235"/>
      <c r="WKS11" s="235"/>
      <c r="WKT11" s="235"/>
      <c r="WKU11" s="235"/>
      <c r="WKV11" s="235"/>
      <c r="WKW11" s="235"/>
      <c r="WKX11" s="235"/>
      <c r="WKY11" s="235"/>
      <c r="WKZ11" s="235"/>
      <c r="WLA11" s="235"/>
      <c r="WLB11" s="235"/>
      <c r="WLC11" s="235"/>
      <c r="WLD11" s="235"/>
      <c r="WLE11" s="235"/>
      <c r="WLF11" s="235"/>
      <c r="WLG11" s="235"/>
      <c r="WLH11" s="235"/>
      <c r="WLI11" s="235"/>
      <c r="WLJ11" s="235"/>
      <c r="WLK11" s="235"/>
      <c r="WLL11" s="235"/>
      <c r="WLM11" s="235"/>
      <c r="WLN11" s="235"/>
      <c r="WLO11" s="235"/>
      <c r="WLP11" s="235"/>
      <c r="WLQ11" s="235"/>
      <c r="WLR11" s="235"/>
      <c r="WLS11" s="235"/>
      <c r="WLT11" s="235"/>
      <c r="WLU11" s="235"/>
      <c r="WLV11" s="235"/>
      <c r="WLW11" s="235"/>
      <c r="WLX11" s="235"/>
      <c r="WLY11" s="235"/>
      <c r="WLZ11" s="235"/>
      <c r="WMA11" s="235"/>
      <c r="WMB11" s="235"/>
      <c r="WMC11" s="235"/>
      <c r="WMD11" s="235"/>
      <c r="WME11" s="235"/>
      <c r="WMF11" s="235"/>
      <c r="WMG11" s="235"/>
      <c r="WMH11" s="235"/>
      <c r="WMI11" s="235"/>
      <c r="WMJ11" s="235"/>
      <c r="WMK11" s="235"/>
      <c r="WML11" s="235"/>
      <c r="WMM11" s="235"/>
      <c r="WMN11" s="235"/>
      <c r="WMO11" s="235"/>
      <c r="WMP11" s="235"/>
      <c r="WMQ11" s="235"/>
      <c r="WMR11" s="235"/>
      <c r="WMS11" s="235"/>
      <c r="WMT11" s="235"/>
      <c r="WMU11" s="235"/>
      <c r="WMV11" s="235"/>
      <c r="WMW11" s="235"/>
      <c r="WMX11" s="235"/>
      <c r="WMY11" s="235"/>
      <c r="WMZ11" s="235"/>
      <c r="WNA11" s="235"/>
      <c r="WNB11" s="235"/>
      <c r="WNC11" s="235"/>
      <c r="WND11" s="235"/>
      <c r="WNE11" s="235"/>
      <c r="WNF11" s="235"/>
      <c r="WNG11" s="235"/>
      <c r="WNH11" s="235"/>
      <c r="WNI11" s="235"/>
      <c r="WNJ11" s="235"/>
      <c r="WNK11" s="235"/>
      <c r="WNL11" s="235"/>
      <c r="WNM11" s="235"/>
      <c r="WNN11" s="235"/>
      <c r="WNO11" s="235"/>
      <c r="WNP11" s="235"/>
      <c r="WNQ11" s="235"/>
      <c r="WNR11" s="235"/>
      <c r="WNS11" s="235"/>
      <c r="WNT11" s="235"/>
      <c r="WNU11" s="235"/>
      <c r="WNV11" s="235"/>
      <c r="WNW11" s="235"/>
      <c r="WNX11" s="235"/>
      <c r="WNY11" s="235"/>
      <c r="WNZ11" s="235"/>
      <c r="WOA11" s="235"/>
      <c r="WOB11" s="235"/>
      <c r="WOC11" s="235"/>
      <c r="WOD11" s="235"/>
      <c r="WOE11" s="235"/>
      <c r="WOF11" s="235"/>
      <c r="WOG11" s="235"/>
      <c r="WOH11" s="235"/>
      <c r="WOI11" s="235"/>
      <c r="WOJ11" s="235"/>
      <c r="WOK11" s="235"/>
      <c r="WOL11" s="235"/>
      <c r="WOM11" s="235"/>
      <c r="WON11" s="235"/>
      <c r="WOO11" s="235"/>
      <c r="WOP11" s="235"/>
      <c r="WOQ11" s="235"/>
      <c r="WOR11" s="235"/>
      <c r="WOS11" s="235"/>
      <c r="WOT11" s="235"/>
      <c r="WOU11" s="235"/>
      <c r="WOV11" s="235"/>
      <c r="WOW11" s="235"/>
      <c r="WOX11" s="235"/>
      <c r="WOY11" s="235"/>
      <c r="WOZ11" s="235"/>
      <c r="WPA11" s="235"/>
      <c r="WPB11" s="235"/>
      <c r="WPC11" s="235"/>
      <c r="WPD11" s="235"/>
      <c r="WPE11" s="235"/>
      <c r="WPF11" s="235"/>
      <c r="WPG11" s="235"/>
      <c r="WPH11" s="235"/>
      <c r="WPI11" s="235"/>
      <c r="WPJ11" s="235"/>
      <c r="WPK11" s="235"/>
      <c r="WPL11" s="235"/>
      <c r="WPM11" s="235"/>
      <c r="WPN11" s="235"/>
      <c r="WPO11" s="235"/>
      <c r="WPP11" s="235"/>
      <c r="WPQ11" s="235"/>
      <c r="WPR11" s="235"/>
      <c r="WPS11" s="235"/>
      <c r="WPT11" s="235"/>
      <c r="WPU11" s="235"/>
      <c r="WPV11" s="235"/>
      <c r="WPW11" s="235"/>
      <c r="WPX11" s="235"/>
      <c r="WPY11" s="235"/>
      <c r="WPZ11" s="235"/>
      <c r="WQA11" s="235"/>
      <c r="WQB11" s="235"/>
      <c r="WQC11" s="235"/>
      <c r="WQD11" s="235"/>
      <c r="WQE11" s="235"/>
      <c r="WQF11" s="235"/>
      <c r="WQG11" s="235"/>
      <c r="WQH11" s="235"/>
      <c r="WQI11" s="235"/>
      <c r="WQJ11" s="235"/>
      <c r="WQK11" s="235"/>
      <c r="WQL11" s="235"/>
      <c r="WQM11" s="235"/>
      <c r="WQN11" s="235"/>
      <c r="WQO11" s="235"/>
      <c r="WQP11" s="235"/>
      <c r="WQQ11" s="235"/>
      <c r="WQR11" s="235"/>
      <c r="WQS11" s="235"/>
      <c r="WQT11" s="235"/>
      <c r="WQU11" s="235"/>
      <c r="WQV11" s="235"/>
      <c r="WQW11" s="235"/>
      <c r="WQX11" s="235"/>
      <c r="WQY11" s="235"/>
      <c r="WQZ11" s="235"/>
      <c r="WRA11" s="235"/>
      <c r="WRB11" s="235"/>
      <c r="WRC11" s="235"/>
      <c r="WRD11" s="235"/>
      <c r="WRE11" s="235"/>
      <c r="WRF11" s="235"/>
      <c r="WRG11" s="235"/>
      <c r="WRH11" s="235"/>
      <c r="WRI11" s="235"/>
      <c r="WRJ11" s="235"/>
      <c r="WRK11" s="235"/>
      <c r="WRL11" s="235"/>
      <c r="WRM11" s="235"/>
      <c r="WRN11" s="235"/>
      <c r="WRO11" s="235"/>
      <c r="WRP11" s="235"/>
      <c r="WRQ11" s="235"/>
      <c r="WRR11" s="235"/>
      <c r="WRS11" s="235"/>
      <c r="WRT11" s="235"/>
      <c r="WRU11" s="235"/>
      <c r="WRV11" s="235"/>
      <c r="WRW11" s="235"/>
      <c r="WRX11" s="235"/>
      <c r="WRY11" s="235"/>
      <c r="WRZ11" s="235"/>
      <c r="WSA11" s="235"/>
      <c r="WSB11" s="235"/>
      <c r="WSC11" s="235"/>
      <c r="WSD11" s="235"/>
      <c r="WSE11" s="235"/>
      <c r="WSF11" s="235"/>
      <c r="WSG11" s="235"/>
      <c r="WSH11" s="235"/>
      <c r="WSI11" s="235"/>
      <c r="WSJ11" s="235"/>
      <c r="WSK11" s="235"/>
      <c r="WSL11" s="235"/>
      <c r="WSM11" s="235"/>
      <c r="WSN11" s="235"/>
      <c r="WSO11" s="235"/>
      <c r="WSP11" s="235"/>
      <c r="WSQ11" s="235"/>
      <c r="WSR11" s="235"/>
      <c r="WSS11" s="235"/>
      <c r="WST11" s="235"/>
      <c r="WSU11" s="235"/>
      <c r="WSV11" s="235"/>
      <c r="WSW11" s="235"/>
      <c r="WSX11" s="235"/>
      <c r="WSY11" s="235"/>
      <c r="WSZ11" s="235"/>
      <c r="WTA11" s="235"/>
      <c r="WTB11" s="235"/>
      <c r="WTC11" s="235"/>
      <c r="WTD11" s="235"/>
      <c r="WTE11" s="235"/>
      <c r="WTF11" s="235"/>
      <c r="WTG11" s="235"/>
      <c r="WTH11" s="235"/>
      <c r="WTI11" s="235"/>
      <c r="WTJ11" s="235"/>
      <c r="WTK11" s="235"/>
      <c r="WTL11" s="235"/>
      <c r="WTM11" s="235"/>
      <c r="WTN11" s="235"/>
      <c r="WTO11" s="235"/>
      <c r="WTP11" s="235"/>
      <c r="WTQ11" s="235"/>
      <c r="WTR11" s="235"/>
      <c r="WTS11" s="235"/>
      <c r="WTT11" s="235"/>
      <c r="WTU11" s="235"/>
      <c r="WTV11" s="235"/>
      <c r="WTW11" s="235"/>
      <c r="WTX11" s="235"/>
      <c r="WTY11" s="235"/>
      <c r="WTZ11" s="235"/>
      <c r="WUA11" s="235"/>
      <c r="WUB11" s="235"/>
      <c r="WUC11" s="235"/>
      <c r="WUD11" s="235"/>
      <c r="WUE11" s="235"/>
      <c r="WUF11" s="235"/>
      <c r="WUG11" s="235"/>
      <c r="WUH11" s="235"/>
      <c r="WUI11" s="235"/>
      <c r="WUJ11" s="235"/>
      <c r="WUK11" s="235"/>
      <c r="WUL11" s="235"/>
      <c r="WUM11" s="235"/>
      <c r="WUN11" s="235"/>
      <c r="WUO11" s="235"/>
      <c r="WUP11" s="235"/>
      <c r="WUQ11" s="235"/>
      <c r="WUR11" s="235"/>
      <c r="WUS11" s="235"/>
      <c r="WUT11" s="235"/>
      <c r="WUU11" s="235"/>
      <c r="WUV11" s="235"/>
      <c r="WUW11" s="235"/>
      <c r="WUX11" s="235"/>
      <c r="WUY11" s="235"/>
      <c r="WUZ11" s="235"/>
      <c r="WVA11" s="235"/>
      <c r="WVB11" s="235"/>
      <c r="WVC11" s="235"/>
      <c r="WVD11" s="235"/>
      <c r="WVE11" s="235"/>
      <c r="WVF11" s="235"/>
      <c r="WVG11" s="235"/>
      <c r="WVH11" s="235"/>
      <c r="WVI11" s="235"/>
      <c r="WVJ11" s="235"/>
      <c r="WVK11" s="235"/>
      <c r="WVL11" s="235"/>
      <c r="WVM11" s="235"/>
      <c r="WVN11" s="235"/>
      <c r="WVO11" s="235"/>
      <c r="WVP11" s="235"/>
      <c r="WVQ11" s="235"/>
      <c r="WVR11" s="235"/>
      <c r="WVS11" s="235"/>
      <c r="WVT11" s="235"/>
      <c r="WVU11" s="235"/>
      <c r="WVV11" s="235"/>
      <c r="WVW11" s="235"/>
      <c r="WVX11" s="235"/>
      <c r="WVY11" s="235"/>
      <c r="WVZ11" s="235"/>
      <c r="WWA11" s="235"/>
      <c r="WWB11" s="235"/>
      <c r="WWC11" s="235"/>
      <c r="WWD11" s="235"/>
      <c r="WWE11" s="235"/>
      <c r="WWF11" s="235"/>
      <c r="WWG11" s="235"/>
      <c r="WWH11" s="235"/>
      <c r="WWI11" s="235"/>
      <c r="WWJ11" s="235"/>
      <c r="WWK11" s="235"/>
      <c r="WWL11" s="235"/>
      <c r="WWM11" s="235"/>
      <c r="WWN11" s="235"/>
      <c r="WWO11" s="235"/>
      <c r="WWP11" s="235"/>
      <c r="WWQ11" s="235"/>
      <c r="WWR11" s="235"/>
      <c r="WWS11" s="235"/>
      <c r="WWT11" s="235"/>
      <c r="WWU11" s="235"/>
      <c r="WWV11" s="235"/>
      <c r="WWW11" s="235"/>
      <c r="WWX11" s="235"/>
      <c r="WWY11" s="235"/>
      <c r="WWZ11" s="235"/>
      <c r="WXA11" s="235"/>
      <c r="WXB11" s="235"/>
      <c r="WXC11" s="235"/>
      <c r="WXD11" s="235"/>
      <c r="WXE11" s="235"/>
      <c r="WXF11" s="235"/>
      <c r="WXG11" s="235"/>
      <c r="WXH11" s="235"/>
      <c r="WXI11" s="235"/>
      <c r="WXJ11" s="235"/>
      <c r="WXK11" s="235"/>
      <c r="WXL11" s="235"/>
      <c r="WXM11" s="235"/>
      <c r="WXN11" s="235"/>
      <c r="WXO11" s="235"/>
      <c r="WXP11" s="235"/>
      <c r="WXQ11" s="235"/>
      <c r="WXR11" s="235"/>
      <c r="WXS11" s="235"/>
      <c r="WXT11" s="235"/>
      <c r="WXU11" s="235"/>
      <c r="WXV11" s="235"/>
      <c r="WXW11" s="235"/>
      <c r="WXX11" s="235"/>
      <c r="WXY11" s="235"/>
      <c r="WXZ11" s="235"/>
      <c r="WYA11" s="235"/>
      <c r="WYB11" s="235"/>
      <c r="WYC11" s="235"/>
      <c r="WYD11" s="235"/>
      <c r="WYE11" s="235"/>
      <c r="WYF11" s="235"/>
      <c r="WYG11" s="235"/>
      <c r="WYH11" s="235"/>
      <c r="WYI11" s="235"/>
      <c r="WYJ11" s="235"/>
      <c r="WYK11" s="235"/>
      <c r="WYL11" s="235"/>
      <c r="WYM11" s="235"/>
      <c r="WYN11" s="235"/>
      <c r="WYO11" s="235"/>
      <c r="WYP11" s="235"/>
      <c r="WYQ11" s="235"/>
      <c r="WYR11" s="235"/>
      <c r="WYS11" s="235"/>
      <c r="WYT11" s="235"/>
      <c r="WYU11" s="235"/>
      <c r="WYV11" s="235"/>
      <c r="WYW11" s="235"/>
      <c r="WYX11" s="235"/>
      <c r="WYY11" s="235"/>
      <c r="WYZ11" s="235"/>
      <c r="WZA11" s="235"/>
      <c r="WZB11" s="235"/>
      <c r="WZC11" s="235"/>
      <c r="WZD11" s="235"/>
      <c r="WZE11" s="235"/>
      <c r="WZF11" s="235"/>
      <c r="WZG11" s="235"/>
      <c r="WZH11" s="235"/>
      <c r="WZI11" s="235"/>
      <c r="WZJ11" s="235"/>
      <c r="WZK11" s="235"/>
      <c r="WZL11" s="235"/>
      <c r="WZM11" s="235"/>
      <c r="WZN11" s="235"/>
      <c r="WZO11" s="235"/>
      <c r="WZP11" s="235"/>
      <c r="WZQ11" s="235"/>
      <c r="WZR11" s="235"/>
      <c r="WZS11" s="235"/>
      <c r="WZT11" s="235"/>
      <c r="WZU11" s="235"/>
      <c r="WZV11" s="235"/>
      <c r="WZW11" s="235"/>
      <c r="WZX11" s="235"/>
      <c r="WZY11" s="235"/>
      <c r="WZZ11" s="235"/>
      <c r="XAA11" s="235"/>
      <c r="XAB11" s="235"/>
      <c r="XAC11" s="235"/>
      <c r="XAD11" s="235"/>
      <c r="XAE11" s="235"/>
      <c r="XAF11" s="235"/>
      <c r="XAG11" s="235"/>
      <c r="XAH11" s="235"/>
      <c r="XAI11" s="235"/>
      <c r="XAJ11" s="235"/>
      <c r="XAK11" s="235"/>
      <c r="XAL11" s="235"/>
      <c r="XAM11" s="235"/>
      <c r="XAN11" s="235"/>
      <c r="XAO11" s="235"/>
      <c r="XAP11" s="235"/>
      <c r="XAQ11" s="235"/>
      <c r="XAR11" s="235"/>
      <c r="XAS11" s="235"/>
      <c r="XAT11" s="235"/>
      <c r="XAU11" s="235"/>
      <c r="XAV11" s="235"/>
      <c r="XAW11" s="235"/>
      <c r="XAX11" s="235"/>
      <c r="XAY11" s="235"/>
      <c r="XAZ11" s="235"/>
      <c r="XBA11" s="235"/>
      <c r="XBB11" s="235"/>
      <c r="XBC11" s="235"/>
      <c r="XBD11" s="235"/>
      <c r="XBE11" s="235"/>
      <c r="XBF11" s="235"/>
      <c r="XBG11" s="235"/>
      <c r="XBH11" s="235"/>
      <c r="XBI11" s="235"/>
      <c r="XBJ11" s="235"/>
      <c r="XBK11" s="235"/>
      <c r="XBL11" s="235"/>
      <c r="XBM11" s="235"/>
      <c r="XBN11" s="235"/>
      <c r="XBO11" s="235"/>
      <c r="XBP11" s="235"/>
      <c r="XBQ11" s="235"/>
      <c r="XBR11" s="235"/>
      <c r="XBS11" s="235"/>
      <c r="XBT11" s="235"/>
      <c r="XBU11" s="235"/>
      <c r="XBV11" s="235"/>
      <c r="XBW11" s="235"/>
      <c r="XBX11" s="235"/>
      <c r="XBY11" s="235"/>
      <c r="XBZ11" s="235"/>
      <c r="XCA11" s="235"/>
      <c r="XCB11" s="235"/>
      <c r="XCC11" s="235"/>
      <c r="XCD11" s="235"/>
      <c r="XCE11" s="235"/>
      <c r="XCF11" s="235"/>
      <c r="XCG11" s="235"/>
      <c r="XCH11" s="235"/>
      <c r="XCI11" s="235"/>
      <c r="XCJ11" s="235"/>
      <c r="XCK11" s="235"/>
      <c r="XCL11" s="235"/>
      <c r="XCM11" s="235"/>
      <c r="XCN11" s="235"/>
      <c r="XCO11" s="235"/>
      <c r="XCP11" s="235"/>
      <c r="XCQ11" s="235"/>
      <c r="XCR11" s="235"/>
      <c r="XCS11" s="235"/>
      <c r="XCT11" s="235"/>
      <c r="XCU11" s="235"/>
      <c r="XCV11" s="235"/>
      <c r="XCW11" s="235"/>
      <c r="XCX11" s="235"/>
      <c r="XCY11" s="235"/>
      <c r="XCZ11" s="235"/>
      <c r="XDA11" s="235"/>
      <c r="XDB11" s="235"/>
      <c r="XDC11" s="235"/>
      <c r="XDD11" s="235"/>
      <c r="XDE11" s="235"/>
      <c r="XDF11" s="235"/>
      <c r="XDG11" s="235"/>
      <c r="XDH11" s="235"/>
      <c r="XDI11" s="235"/>
      <c r="XDJ11" s="235"/>
      <c r="XDK11" s="235"/>
      <c r="XDL11" s="235"/>
      <c r="XDM11" s="235"/>
      <c r="XDN11" s="235"/>
      <c r="XDO11" s="235"/>
      <c r="XDP11" s="235"/>
      <c r="XDQ11" s="235"/>
      <c r="XDR11" s="235"/>
      <c r="XDS11" s="235"/>
      <c r="XDT11" s="235"/>
      <c r="XDU11" s="235"/>
      <c r="XDV11" s="235"/>
      <c r="XDW11" s="235"/>
      <c r="XDX11" s="235"/>
      <c r="XDY11" s="235"/>
      <c r="XDZ11" s="235"/>
      <c r="XEA11" s="235"/>
      <c r="XEB11" s="235"/>
      <c r="XEC11" s="235"/>
      <c r="XED11" s="235"/>
      <c r="XEE11" s="235"/>
      <c r="XEF11" s="235"/>
      <c r="XEG11" s="235"/>
      <c r="XEH11" s="235"/>
      <c r="XEI11" s="235"/>
      <c r="XEJ11" s="235"/>
      <c r="XEK11" s="235"/>
      <c r="XEL11" s="235"/>
      <c r="XEM11" s="235"/>
      <c r="XEN11" s="235"/>
      <c r="XEO11" s="235"/>
      <c r="XEP11" s="235"/>
      <c r="XEQ11" s="235"/>
      <c r="XER11" s="235"/>
      <c r="XES11" s="235"/>
      <c r="XET11" s="235"/>
      <c r="XEU11" s="235"/>
      <c r="XEV11" s="235"/>
      <c r="XEW11" s="235"/>
      <c r="XEX11" s="235"/>
      <c r="XEY11" s="235"/>
      <c r="XEZ11" s="235"/>
      <c r="XFA11" s="235"/>
      <c r="XFB11" s="235"/>
      <c r="XFC11" s="235"/>
      <c r="XFD11" s="235"/>
    </row>
    <row r="12" s="213" customFormat="1" ht="18" customHeight="1" spans="1:39 14370:16384">
      <c r="A12" s="236" t="s">
        <v>138</v>
      </c>
      <c r="B12" s="233">
        <f t="shared" si="0"/>
        <v>20023</v>
      </c>
      <c r="C12" s="233">
        <v>2075</v>
      </c>
      <c r="D12" s="237">
        <v>219</v>
      </c>
      <c r="E12" s="237">
        <v>1837</v>
      </c>
      <c r="F12" s="237"/>
      <c r="G12" s="237">
        <v>19</v>
      </c>
      <c r="H12" s="233">
        <f t="shared" si="5"/>
        <v>149</v>
      </c>
      <c r="I12" s="237">
        <v>123</v>
      </c>
      <c r="J12" s="237"/>
      <c r="K12" s="237"/>
      <c r="L12" s="237">
        <v>9</v>
      </c>
      <c r="M12" s="237"/>
      <c r="N12" s="237"/>
      <c r="O12" s="237"/>
      <c r="P12" s="237"/>
      <c r="Q12" s="237">
        <v>16</v>
      </c>
      <c r="R12" s="237">
        <v>1</v>
      </c>
      <c r="S12" s="233">
        <f t="shared" si="2"/>
        <v>0</v>
      </c>
      <c r="T12" s="237"/>
      <c r="U12" s="237"/>
      <c r="V12" s="237"/>
      <c r="W12" s="237"/>
      <c r="X12" s="237"/>
      <c r="Y12" s="233">
        <v>8311</v>
      </c>
      <c r="Z12" s="237">
        <v>8246</v>
      </c>
      <c r="AA12" s="237">
        <v>65</v>
      </c>
      <c r="AB12" s="237"/>
      <c r="AC12" s="237"/>
      <c r="AD12" s="233">
        <v>5578</v>
      </c>
      <c r="AE12" s="237">
        <v>5578</v>
      </c>
      <c r="AF12" s="237"/>
      <c r="AG12" s="237"/>
      <c r="AH12" s="237"/>
      <c r="AI12" s="237">
        <v>3910</v>
      </c>
      <c r="AJ12" s="237"/>
      <c r="AK12" s="237"/>
      <c r="AL12" s="213"/>
      <c r="AM12" s="213"/>
      <c r="UFR12" s="235"/>
      <c r="UFS12" s="235"/>
      <c r="UFT12" s="235"/>
      <c r="UFU12" s="235"/>
      <c r="UFV12" s="235"/>
      <c r="UFW12" s="235"/>
      <c r="UFX12" s="235"/>
      <c r="UFY12" s="235"/>
      <c r="UFZ12" s="235"/>
      <c r="UGA12" s="235"/>
      <c r="UGB12" s="235"/>
      <c r="UGC12" s="235"/>
      <c r="UGD12" s="235"/>
      <c r="UGE12" s="235"/>
      <c r="UGF12" s="235"/>
      <c r="UGG12" s="235"/>
      <c r="UGH12" s="235"/>
      <c r="UGI12" s="235"/>
      <c r="UGJ12" s="235"/>
      <c r="UGK12" s="235"/>
      <c r="UGL12" s="235"/>
      <c r="UGM12" s="235"/>
      <c r="UGN12" s="235"/>
      <c r="UGO12" s="235"/>
      <c r="UGP12" s="235"/>
      <c r="UGQ12" s="235"/>
      <c r="UGR12" s="235"/>
      <c r="UGS12" s="235"/>
      <c r="UGT12" s="235"/>
      <c r="UGU12" s="235"/>
      <c r="UGV12" s="235"/>
      <c r="UGW12" s="235"/>
      <c r="UGX12" s="235"/>
      <c r="UGY12" s="235"/>
      <c r="UGZ12" s="235"/>
      <c r="UHA12" s="235"/>
      <c r="UHB12" s="235"/>
      <c r="UHC12" s="235"/>
      <c r="UHD12" s="235"/>
      <c r="UHE12" s="235"/>
      <c r="UHF12" s="235"/>
      <c r="UHG12" s="235"/>
      <c r="UHH12" s="235"/>
      <c r="UHI12" s="235"/>
      <c r="UHJ12" s="235"/>
      <c r="UHK12" s="235"/>
      <c r="UHL12" s="235"/>
      <c r="UHM12" s="235"/>
      <c r="UHN12" s="235"/>
      <c r="UHO12" s="235"/>
      <c r="UHP12" s="235"/>
      <c r="UHQ12" s="235"/>
      <c r="UHR12" s="235"/>
      <c r="UHS12" s="235"/>
      <c r="UHT12" s="235"/>
      <c r="UHU12" s="235"/>
      <c r="UHV12" s="235"/>
      <c r="UHW12" s="235"/>
      <c r="UHX12" s="235"/>
      <c r="UHY12" s="235"/>
      <c r="UHZ12" s="235"/>
      <c r="UIA12" s="235"/>
      <c r="UIB12" s="235"/>
      <c r="UIC12" s="235"/>
      <c r="UID12" s="235"/>
      <c r="UIE12" s="235"/>
      <c r="UIF12" s="235"/>
      <c r="UIG12" s="235"/>
      <c r="UIH12" s="235"/>
      <c r="UII12" s="235"/>
      <c r="UIJ12" s="235"/>
      <c r="UIK12" s="235"/>
      <c r="UIL12" s="235"/>
      <c r="UIM12" s="235"/>
      <c r="UIN12" s="235"/>
      <c r="UIO12" s="235"/>
      <c r="UIP12" s="235"/>
      <c r="UIQ12" s="235"/>
      <c r="UIR12" s="235"/>
      <c r="UIS12" s="235"/>
      <c r="UIT12" s="235"/>
      <c r="UIU12" s="235"/>
      <c r="UIV12" s="235"/>
      <c r="UIW12" s="235"/>
      <c r="UIX12" s="235"/>
      <c r="UIY12" s="235"/>
      <c r="UIZ12" s="235"/>
      <c r="UJA12" s="235"/>
      <c r="UJB12" s="235"/>
      <c r="UJC12" s="235"/>
      <c r="UJD12" s="235"/>
      <c r="UJE12" s="235"/>
      <c r="UJF12" s="235"/>
      <c r="UJG12" s="235"/>
      <c r="UJH12" s="235"/>
      <c r="UJI12" s="235"/>
      <c r="UJJ12" s="235"/>
      <c r="UJK12" s="235"/>
      <c r="UJL12" s="235"/>
      <c r="UJM12" s="235"/>
      <c r="UJN12" s="235"/>
      <c r="UJO12" s="235"/>
      <c r="UJP12" s="235"/>
      <c r="UJQ12" s="235"/>
      <c r="UJR12" s="235"/>
      <c r="UJS12" s="235"/>
      <c r="UJT12" s="235"/>
      <c r="UJU12" s="235"/>
      <c r="UJV12" s="235"/>
      <c r="UJW12" s="235"/>
      <c r="UJX12" s="235"/>
      <c r="UJY12" s="235"/>
      <c r="UJZ12" s="235"/>
      <c r="UKA12" s="235"/>
      <c r="UKB12" s="235"/>
      <c r="UKC12" s="235"/>
      <c r="UKD12" s="235"/>
      <c r="UKE12" s="235"/>
      <c r="UKF12" s="235"/>
      <c r="UKG12" s="235"/>
      <c r="UKH12" s="235"/>
      <c r="UKI12" s="235"/>
      <c r="UKJ12" s="235"/>
      <c r="UKK12" s="235"/>
      <c r="UKL12" s="235"/>
      <c r="UKM12" s="235"/>
      <c r="UKN12" s="235"/>
      <c r="UKO12" s="235"/>
      <c r="UKP12" s="235"/>
      <c r="UKQ12" s="235"/>
      <c r="UKR12" s="235"/>
      <c r="UKS12" s="235"/>
      <c r="UKT12" s="235"/>
      <c r="UKU12" s="235"/>
      <c r="UKV12" s="235"/>
      <c r="UKW12" s="235"/>
      <c r="UKX12" s="235"/>
      <c r="UKY12" s="235"/>
      <c r="UKZ12" s="235"/>
      <c r="ULA12" s="235"/>
      <c r="ULB12" s="235"/>
      <c r="ULC12" s="235"/>
      <c r="ULD12" s="235"/>
      <c r="ULE12" s="235"/>
      <c r="ULF12" s="235"/>
      <c r="ULG12" s="235"/>
      <c r="ULH12" s="235"/>
      <c r="ULI12" s="235"/>
      <c r="ULJ12" s="235"/>
      <c r="ULK12" s="235"/>
      <c r="ULL12" s="235"/>
      <c r="ULM12" s="235"/>
      <c r="ULN12" s="235"/>
      <c r="ULO12" s="235"/>
      <c r="ULP12" s="235"/>
      <c r="ULQ12" s="235"/>
      <c r="ULR12" s="235"/>
      <c r="ULS12" s="235"/>
      <c r="ULT12" s="235"/>
      <c r="ULU12" s="235"/>
      <c r="ULV12" s="235"/>
      <c r="ULW12" s="235"/>
      <c r="ULX12" s="235"/>
      <c r="ULY12" s="235"/>
      <c r="ULZ12" s="235"/>
      <c r="UMA12" s="235"/>
      <c r="UMB12" s="235"/>
      <c r="UMC12" s="235"/>
      <c r="UMD12" s="235"/>
      <c r="UME12" s="235"/>
      <c r="UMF12" s="235"/>
      <c r="UMG12" s="235"/>
      <c r="UMH12" s="235"/>
      <c r="UMI12" s="235"/>
      <c r="UMJ12" s="235"/>
      <c r="UMK12" s="235"/>
      <c r="UML12" s="235"/>
      <c r="UMM12" s="235"/>
      <c r="UMN12" s="235"/>
      <c r="UMO12" s="235"/>
      <c r="UMP12" s="235"/>
      <c r="UMQ12" s="235"/>
      <c r="UMR12" s="235"/>
      <c r="UMS12" s="235"/>
      <c r="UMT12" s="235"/>
      <c r="UMU12" s="235"/>
      <c r="UMV12" s="235"/>
      <c r="UMW12" s="235"/>
      <c r="UMX12" s="235"/>
      <c r="UMY12" s="235"/>
      <c r="UMZ12" s="235"/>
      <c r="UNA12" s="235"/>
      <c r="UNB12" s="235"/>
      <c r="UNC12" s="235"/>
      <c r="UND12" s="235"/>
      <c r="UNE12" s="235"/>
      <c r="UNF12" s="235"/>
      <c r="UNG12" s="235"/>
      <c r="UNH12" s="235"/>
      <c r="UNI12" s="235"/>
      <c r="UNJ12" s="235"/>
      <c r="UNK12" s="235"/>
      <c r="UNL12" s="235"/>
      <c r="UNM12" s="235"/>
      <c r="UNN12" s="235"/>
      <c r="UNO12" s="235"/>
      <c r="UNP12" s="235"/>
      <c r="UNQ12" s="235"/>
      <c r="UNR12" s="235"/>
      <c r="UNS12" s="235"/>
      <c r="UNT12" s="235"/>
      <c r="UNU12" s="235"/>
      <c r="UNV12" s="235"/>
      <c r="UNW12" s="235"/>
      <c r="UNX12" s="235"/>
      <c r="UNY12" s="235"/>
      <c r="UNZ12" s="235"/>
      <c r="UOA12" s="235"/>
      <c r="UOB12" s="235"/>
      <c r="UOC12" s="235"/>
      <c r="UOD12" s="235"/>
      <c r="UOE12" s="235"/>
      <c r="UOF12" s="235"/>
      <c r="UOG12" s="235"/>
      <c r="UOH12" s="235"/>
      <c r="UOI12" s="235"/>
      <c r="UOJ12" s="235"/>
      <c r="UOK12" s="235"/>
      <c r="UOL12" s="235"/>
      <c r="UOM12" s="235"/>
      <c r="UON12" s="235"/>
      <c r="UOO12" s="235"/>
      <c r="UOP12" s="235"/>
      <c r="UOQ12" s="235"/>
      <c r="UOR12" s="235"/>
      <c r="UOS12" s="235"/>
      <c r="UOT12" s="235"/>
      <c r="UOU12" s="235"/>
      <c r="UOV12" s="235"/>
      <c r="UOW12" s="235"/>
      <c r="UOX12" s="235"/>
      <c r="UOY12" s="235"/>
      <c r="UOZ12" s="235"/>
      <c r="UPA12" s="235"/>
      <c r="UPB12" s="235"/>
      <c r="UPC12" s="235"/>
      <c r="UPD12" s="235"/>
      <c r="UPE12" s="235"/>
      <c r="UPF12" s="235"/>
      <c r="UPG12" s="235"/>
      <c r="UPH12" s="235"/>
      <c r="UPI12" s="235"/>
      <c r="UPJ12" s="235"/>
      <c r="UPK12" s="235"/>
      <c r="UPL12" s="235"/>
      <c r="UPM12" s="235"/>
      <c r="UPN12" s="235"/>
      <c r="UPO12" s="235"/>
      <c r="UPP12" s="235"/>
      <c r="UPQ12" s="235"/>
      <c r="UPR12" s="235"/>
      <c r="UPS12" s="235"/>
      <c r="UPT12" s="235"/>
      <c r="UPU12" s="235"/>
      <c r="UPV12" s="235"/>
      <c r="UPW12" s="235"/>
      <c r="UPX12" s="235"/>
      <c r="UPY12" s="235"/>
      <c r="UPZ12" s="235"/>
      <c r="UQA12" s="235"/>
      <c r="UQB12" s="235"/>
      <c r="UQC12" s="235"/>
      <c r="UQD12" s="235"/>
      <c r="UQE12" s="235"/>
      <c r="UQF12" s="235"/>
      <c r="UQG12" s="235"/>
      <c r="UQH12" s="235"/>
      <c r="UQI12" s="235"/>
      <c r="UQJ12" s="235"/>
      <c r="UQK12" s="235"/>
      <c r="UQL12" s="235"/>
      <c r="UQM12" s="235"/>
      <c r="UQN12" s="235"/>
      <c r="UQO12" s="235"/>
      <c r="UQP12" s="235"/>
      <c r="UQQ12" s="235"/>
      <c r="UQR12" s="235"/>
      <c r="UQS12" s="235"/>
      <c r="UQT12" s="235"/>
      <c r="UQU12" s="235"/>
      <c r="UQV12" s="235"/>
      <c r="UQW12" s="235"/>
      <c r="UQX12" s="235"/>
      <c r="UQY12" s="235"/>
      <c r="UQZ12" s="235"/>
      <c r="URA12" s="235"/>
      <c r="URB12" s="235"/>
      <c r="URC12" s="235"/>
      <c r="URD12" s="235"/>
      <c r="URE12" s="235"/>
      <c r="URF12" s="235"/>
      <c r="URG12" s="235"/>
      <c r="URH12" s="235"/>
      <c r="URI12" s="235"/>
      <c r="URJ12" s="235"/>
      <c r="URK12" s="235"/>
      <c r="URL12" s="235"/>
      <c r="URM12" s="235"/>
      <c r="URN12" s="235"/>
      <c r="URO12" s="235"/>
      <c r="URP12" s="235"/>
      <c r="URQ12" s="235"/>
      <c r="URR12" s="235"/>
      <c r="URS12" s="235"/>
      <c r="URT12" s="235"/>
      <c r="URU12" s="235"/>
      <c r="URV12" s="235"/>
      <c r="URW12" s="235"/>
      <c r="URX12" s="235"/>
      <c r="URY12" s="235"/>
      <c r="URZ12" s="235"/>
      <c r="USA12" s="235"/>
      <c r="USB12" s="235"/>
      <c r="USC12" s="235"/>
      <c r="USD12" s="235"/>
      <c r="USE12" s="235"/>
      <c r="USF12" s="235"/>
      <c r="USG12" s="235"/>
      <c r="USH12" s="235"/>
      <c r="USI12" s="235"/>
      <c r="USJ12" s="235"/>
      <c r="USK12" s="235"/>
      <c r="USL12" s="235"/>
      <c r="USM12" s="235"/>
      <c r="USN12" s="235"/>
      <c r="USO12" s="235"/>
      <c r="USP12" s="235"/>
      <c r="USQ12" s="235"/>
      <c r="USR12" s="235"/>
      <c r="USS12" s="235"/>
      <c r="UST12" s="235"/>
      <c r="USU12" s="235"/>
      <c r="USV12" s="235"/>
      <c r="USW12" s="235"/>
      <c r="USX12" s="235"/>
      <c r="USY12" s="235"/>
      <c r="USZ12" s="235"/>
      <c r="UTA12" s="235"/>
      <c r="UTB12" s="235"/>
      <c r="UTC12" s="235"/>
      <c r="UTD12" s="235"/>
      <c r="UTE12" s="235"/>
      <c r="UTF12" s="235"/>
      <c r="UTG12" s="235"/>
      <c r="UTH12" s="235"/>
      <c r="UTI12" s="235"/>
      <c r="UTJ12" s="235"/>
      <c r="UTK12" s="235"/>
      <c r="UTL12" s="235"/>
      <c r="UTM12" s="235"/>
      <c r="UTN12" s="235"/>
      <c r="UTO12" s="235"/>
      <c r="UTP12" s="235"/>
      <c r="UTQ12" s="235"/>
      <c r="UTR12" s="235"/>
      <c r="UTS12" s="235"/>
      <c r="UTT12" s="235"/>
      <c r="UTU12" s="235"/>
      <c r="UTV12" s="235"/>
      <c r="UTW12" s="235"/>
      <c r="UTX12" s="235"/>
      <c r="UTY12" s="235"/>
      <c r="UTZ12" s="235"/>
      <c r="UUA12" s="235"/>
      <c r="UUB12" s="235"/>
      <c r="UUC12" s="235"/>
      <c r="UUD12" s="235"/>
      <c r="UUE12" s="235"/>
      <c r="UUF12" s="235"/>
      <c r="UUG12" s="235"/>
      <c r="UUH12" s="235"/>
      <c r="UUI12" s="235"/>
      <c r="UUJ12" s="235"/>
      <c r="UUK12" s="235"/>
      <c r="UUL12" s="235"/>
      <c r="UUM12" s="235"/>
      <c r="UUN12" s="235"/>
      <c r="UUO12" s="235"/>
      <c r="UUP12" s="235"/>
      <c r="UUQ12" s="235"/>
      <c r="UUR12" s="235"/>
      <c r="UUS12" s="235"/>
      <c r="UUT12" s="235"/>
      <c r="UUU12" s="235"/>
      <c r="UUV12" s="235"/>
      <c r="UUW12" s="235"/>
      <c r="UUX12" s="235"/>
      <c r="UUY12" s="235"/>
      <c r="UUZ12" s="235"/>
      <c r="UVA12" s="235"/>
      <c r="UVB12" s="235"/>
      <c r="UVC12" s="235"/>
      <c r="UVD12" s="235"/>
      <c r="UVE12" s="235"/>
      <c r="UVF12" s="235"/>
      <c r="UVG12" s="235"/>
      <c r="UVH12" s="235"/>
      <c r="UVI12" s="235"/>
      <c r="UVJ12" s="235"/>
      <c r="UVK12" s="235"/>
      <c r="UVL12" s="235"/>
      <c r="UVM12" s="235"/>
      <c r="UVN12" s="235"/>
      <c r="UVO12" s="235"/>
      <c r="UVP12" s="235"/>
      <c r="UVQ12" s="235"/>
      <c r="UVR12" s="235"/>
      <c r="UVS12" s="235"/>
      <c r="UVT12" s="235"/>
      <c r="UVU12" s="235"/>
      <c r="UVV12" s="235"/>
      <c r="UVW12" s="235"/>
      <c r="UVX12" s="235"/>
      <c r="UVY12" s="235"/>
      <c r="UVZ12" s="235"/>
      <c r="UWA12" s="235"/>
      <c r="UWB12" s="235"/>
      <c r="UWC12" s="235"/>
      <c r="UWD12" s="235"/>
      <c r="UWE12" s="235"/>
      <c r="UWF12" s="235"/>
      <c r="UWG12" s="235"/>
      <c r="UWH12" s="235"/>
      <c r="UWI12" s="235"/>
      <c r="UWJ12" s="235"/>
      <c r="UWK12" s="235"/>
      <c r="UWL12" s="235"/>
      <c r="UWM12" s="235"/>
      <c r="UWN12" s="235"/>
      <c r="UWO12" s="235"/>
      <c r="UWP12" s="235"/>
      <c r="UWQ12" s="235"/>
      <c r="UWR12" s="235"/>
      <c r="UWS12" s="235"/>
      <c r="UWT12" s="235"/>
      <c r="UWU12" s="235"/>
      <c r="UWV12" s="235"/>
      <c r="UWW12" s="235"/>
      <c r="UWX12" s="235"/>
      <c r="UWY12" s="235"/>
      <c r="UWZ12" s="235"/>
      <c r="UXA12" s="235"/>
      <c r="UXB12" s="235"/>
      <c r="UXC12" s="235"/>
      <c r="UXD12" s="235"/>
      <c r="UXE12" s="235"/>
      <c r="UXF12" s="235"/>
      <c r="UXG12" s="235"/>
      <c r="UXH12" s="235"/>
      <c r="UXI12" s="235"/>
      <c r="UXJ12" s="235"/>
      <c r="UXK12" s="235"/>
      <c r="UXL12" s="235"/>
      <c r="UXM12" s="235"/>
      <c r="UXN12" s="235"/>
      <c r="UXO12" s="235"/>
      <c r="UXP12" s="235"/>
      <c r="UXQ12" s="235"/>
      <c r="UXR12" s="235"/>
      <c r="UXS12" s="235"/>
      <c r="UXT12" s="235"/>
      <c r="UXU12" s="235"/>
      <c r="UXV12" s="235"/>
      <c r="UXW12" s="235"/>
      <c r="UXX12" s="235"/>
      <c r="UXY12" s="235"/>
      <c r="UXZ12" s="235"/>
      <c r="UYA12" s="235"/>
      <c r="UYB12" s="235"/>
      <c r="UYC12" s="235"/>
      <c r="UYD12" s="235"/>
      <c r="UYE12" s="235"/>
      <c r="UYF12" s="235"/>
      <c r="UYG12" s="235"/>
      <c r="UYH12" s="235"/>
      <c r="UYI12" s="235"/>
      <c r="UYJ12" s="235"/>
      <c r="UYK12" s="235"/>
      <c r="UYL12" s="235"/>
      <c r="UYM12" s="235"/>
      <c r="UYN12" s="235"/>
      <c r="UYO12" s="235"/>
      <c r="UYP12" s="235"/>
      <c r="UYQ12" s="235"/>
      <c r="UYR12" s="235"/>
      <c r="UYS12" s="235"/>
      <c r="UYT12" s="235"/>
      <c r="UYU12" s="235"/>
      <c r="UYV12" s="235"/>
      <c r="UYW12" s="235"/>
      <c r="UYX12" s="235"/>
      <c r="UYY12" s="235"/>
      <c r="UYZ12" s="235"/>
      <c r="UZA12" s="235"/>
      <c r="UZB12" s="235"/>
      <c r="UZC12" s="235"/>
      <c r="UZD12" s="235"/>
      <c r="UZE12" s="235"/>
      <c r="UZF12" s="235"/>
      <c r="UZG12" s="235"/>
      <c r="UZH12" s="235"/>
      <c r="UZI12" s="235"/>
      <c r="UZJ12" s="235"/>
      <c r="UZK12" s="235"/>
      <c r="UZL12" s="235"/>
      <c r="UZM12" s="235"/>
      <c r="UZN12" s="235"/>
      <c r="UZO12" s="235"/>
      <c r="UZP12" s="235"/>
      <c r="UZQ12" s="235"/>
      <c r="UZR12" s="235"/>
      <c r="UZS12" s="235"/>
      <c r="UZT12" s="235"/>
      <c r="UZU12" s="235"/>
      <c r="UZV12" s="235"/>
      <c r="UZW12" s="235"/>
      <c r="UZX12" s="235"/>
      <c r="UZY12" s="235"/>
      <c r="UZZ12" s="235"/>
      <c r="VAA12" s="235"/>
      <c r="VAB12" s="235"/>
      <c r="VAC12" s="235"/>
      <c r="VAD12" s="235"/>
      <c r="VAE12" s="235"/>
      <c r="VAF12" s="235"/>
      <c r="VAG12" s="235"/>
      <c r="VAH12" s="235"/>
      <c r="VAI12" s="235"/>
      <c r="VAJ12" s="235"/>
      <c r="VAK12" s="235"/>
      <c r="VAL12" s="235"/>
      <c r="VAM12" s="235"/>
      <c r="VAN12" s="235"/>
      <c r="VAO12" s="235"/>
      <c r="VAP12" s="235"/>
      <c r="VAQ12" s="235"/>
      <c r="VAR12" s="235"/>
      <c r="VAS12" s="235"/>
      <c r="VAT12" s="235"/>
      <c r="VAU12" s="235"/>
      <c r="VAV12" s="235"/>
      <c r="VAW12" s="235"/>
      <c r="VAX12" s="235"/>
      <c r="VAY12" s="235"/>
      <c r="VAZ12" s="235"/>
      <c r="VBA12" s="235"/>
      <c r="VBB12" s="235"/>
      <c r="VBC12" s="235"/>
      <c r="VBD12" s="235"/>
      <c r="VBE12" s="235"/>
      <c r="VBF12" s="235"/>
      <c r="VBG12" s="235"/>
      <c r="VBH12" s="235"/>
      <c r="VBI12" s="235"/>
      <c r="VBJ12" s="235"/>
      <c r="VBK12" s="235"/>
      <c r="VBL12" s="235"/>
      <c r="VBM12" s="235"/>
      <c r="VBN12" s="235"/>
      <c r="VBO12" s="235"/>
      <c r="VBP12" s="235"/>
      <c r="VBQ12" s="235"/>
      <c r="VBR12" s="235"/>
      <c r="VBS12" s="235"/>
      <c r="VBT12" s="235"/>
      <c r="VBU12" s="235"/>
      <c r="VBV12" s="235"/>
      <c r="VBW12" s="235"/>
      <c r="VBX12" s="235"/>
      <c r="VBY12" s="235"/>
      <c r="VBZ12" s="235"/>
      <c r="VCA12" s="235"/>
      <c r="VCB12" s="235"/>
      <c r="VCC12" s="235"/>
      <c r="VCD12" s="235"/>
      <c r="VCE12" s="235"/>
      <c r="VCF12" s="235"/>
      <c r="VCG12" s="235"/>
      <c r="VCH12" s="235"/>
      <c r="VCI12" s="235"/>
      <c r="VCJ12" s="235"/>
      <c r="VCK12" s="235"/>
      <c r="VCL12" s="235"/>
      <c r="VCM12" s="235"/>
      <c r="VCN12" s="235"/>
      <c r="VCO12" s="235"/>
      <c r="VCP12" s="235"/>
      <c r="VCQ12" s="235"/>
      <c r="VCR12" s="235"/>
      <c r="VCS12" s="235"/>
      <c r="VCT12" s="235"/>
      <c r="VCU12" s="235"/>
      <c r="VCV12" s="235"/>
      <c r="VCW12" s="235"/>
      <c r="VCX12" s="235"/>
      <c r="VCY12" s="235"/>
      <c r="VCZ12" s="235"/>
      <c r="VDA12" s="235"/>
      <c r="VDB12" s="235"/>
      <c r="VDC12" s="235"/>
      <c r="VDD12" s="235"/>
      <c r="VDE12" s="235"/>
      <c r="VDF12" s="235"/>
      <c r="VDG12" s="235"/>
      <c r="VDH12" s="235"/>
      <c r="VDI12" s="235"/>
      <c r="VDJ12" s="235"/>
      <c r="VDK12" s="235"/>
      <c r="VDL12" s="235"/>
      <c r="VDM12" s="235"/>
      <c r="VDN12" s="235"/>
      <c r="VDO12" s="235"/>
      <c r="VDP12" s="235"/>
      <c r="VDQ12" s="235"/>
      <c r="VDR12" s="235"/>
      <c r="VDS12" s="235"/>
      <c r="VDT12" s="235"/>
      <c r="VDU12" s="235"/>
      <c r="VDV12" s="235"/>
      <c r="VDW12" s="235"/>
      <c r="VDX12" s="235"/>
      <c r="VDY12" s="235"/>
      <c r="VDZ12" s="235"/>
      <c r="VEA12" s="235"/>
      <c r="VEB12" s="235"/>
      <c r="VEC12" s="235"/>
      <c r="VED12" s="235"/>
      <c r="VEE12" s="235"/>
      <c r="VEF12" s="235"/>
      <c r="VEG12" s="235"/>
      <c r="VEH12" s="235"/>
      <c r="VEI12" s="235"/>
      <c r="VEJ12" s="235"/>
      <c r="VEK12" s="235"/>
      <c r="VEL12" s="235"/>
      <c r="VEM12" s="235"/>
      <c r="VEN12" s="235"/>
      <c r="VEO12" s="235"/>
      <c r="VEP12" s="235"/>
      <c r="VEQ12" s="235"/>
      <c r="VER12" s="235"/>
      <c r="VES12" s="235"/>
      <c r="VET12" s="235"/>
      <c r="VEU12" s="235"/>
      <c r="VEV12" s="235"/>
      <c r="VEW12" s="235"/>
      <c r="VEX12" s="235"/>
      <c r="VEY12" s="235"/>
      <c r="VEZ12" s="235"/>
      <c r="VFA12" s="235"/>
      <c r="VFB12" s="235"/>
      <c r="VFC12" s="235"/>
      <c r="VFD12" s="235"/>
      <c r="VFE12" s="235"/>
      <c r="VFF12" s="235"/>
      <c r="VFG12" s="235"/>
      <c r="VFH12" s="235"/>
      <c r="VFI12" s="235"/>
      <c r="VFJ12" s="235"/>
      <c r="VFK12" s="235"/>
      <c r="VFL12" s="235"/>
      <c r="VFM12" s="235"/>
      <c r="VFN12" s="235"/>
      <c r="VFO12" s="235"/>
      <c r="VFP12" s="235"/>
      <c r="VFQ12" s="235"/>
      <c r="VFR12" s="235"/>
      <c r="VFS12" s="235"/>
      <c r="VFT12" s="235"/>
      <c r="VFU12" s="235"/>
      <c r="VFV12" s="235"/>
      <c r="VFW12" s="235"/>
      <c r="VFX12" s="235"/>
      <c r="VFY12" s="235"/>
      <c r="VFZ12" s="235"/>
      <c r="VGA12" s="235"/>
      <c r="VGB12" s="235"/>
      <c r="VGC12" s="235"/>
      <c r="VGD12" s="235"/>
      <c r="VGE12" s="235"/>
      <c r="VGF12" s="235"/>
      <c r="VGG12" s="235"/>
      <c r="VGH12" s="235"/>
      <c r="VGI12" s="235"/>
      <c r="VGJ12" s="235"/>
      <c r="VGK12" s="235"/>
      <c r="VGL12" s="235"/>
      <c r="VGM12" s="235"/>
      <c r="VGN12" s="235"/>
      <c r="VGO12" s="235"/>
      <c r="VGP12" s="235"/>
      <c r="VGQ12" s="235"/>
      <c r="VGR12" s="235"/>
      <c r="VGS12" s="235"/>
      <c r="VGT12" s="235"/>
      <c r="VGU12" s="235"/>
      <c r="VGV12" s="235"/>
      <c r="VGW12" s="235"/>
      <c r="VGX12" s="235"/>
      <c r="VGY12" s="235"/>
      <c r="VGZ12" s="235"/>
      <c r="VHA12" s="235"/>
      <c r="VHB12" s="235"/>
      <c r="VHC12" s="235"/>
      <c r="VHD12" s="235"/>
      <c r="VHE12" s="235"/>
      <c r="VHF12" s="235"/>
      <c r="VHG12" s="235"/>
      <c r="VHH12" s="235"/>
      <c r="VHI12" s="235"/>
      <c r="VHJ12" s="235"/>
      <c r="VHK12" s="235"/>
      <c r="VHL12" s="235"/>
      <c r="VHM12" s="235"/>
      <c r="VHN12" s="235"/>
      <c r="VHO12" s="235"/>
      <c r="VHP12" s="235"/>
      <c r="VHQ12" s="235"/>
      <c r="VHR12" s="235"/>
      <c r="VHS12" s="235"/>
      <c r="VHT12" s="235"/>
      <c r="VHU12" s="235"/>
      <c r="VHV12" s="235"/>
      <c r="VHW12" s="235"/>
      <c r="VHX12" s="235"/>
      <c r="VHY12" s="235"/>
      <c r="VHZ12" s="235"/>
      <c r="VIA12" s="235"/>
      <c r="VIB12" s="235"/>
      <c r="VIC12" s="235"/>
      <c r="VID12" s="235"/>
      <c r="VIE12" s="235"/>
      <c r="VIF12" s="235"/>
      <c r="VIG12" s="235"/>
      <c r="VIH12" s="235"/>
      <c r="VII12" s="235"/>
      <c r="VIJ12" s="235"/>
      <c r="VIK12" s="235"/>
      <c r="VIL12" s="235"/>
      <c r="VIM12" s="235"/>
      <c r="VIN12" s="235"/>
      <c r="VIO12" s="235"/>
      <c r="VIP12" s="235"/>
      <c r="VIQ12" s="235"/>
      <c r="VIR12" s="235"/>
      <c r="VIS12" s="235"/>
      <c r="VIT12" s="235"/>
      <c r="VIU12" s="235"/>
      <c r="VIV12" s="235"/>
      <c r="VIW12" s="235"/>
      <c r="VIX12" s="235"/>
      <c r="VIY12" s="235"/>
      <c r="VIZ12" s="235"/>
      <c r="VJA12" s="235"/>
      <c r="VJB12" s="235"/>
      <c r="VJC12" s="235"/>
      <c r="VJD12" s="235"/>
      <c r="VJE12" s="235"/>
      <c r="VJF12" s="235"/>
      <c r="VJG12" s="235"/>
      <c r="VJH12" s="235"/>
      <c r="VJI12" s="235"/>
      <c r="VJJ12" s="235"/>
      <c r="VJK12" s="235"/>
      <c r="VJL12" s="235"/>
      <c r="VJM12" s="235"/>
      <c r="VJN12" s="235"/>
      <c r="VJO12" s="235"/>
      <c r="VJP12" s="235"/>
      <c r="VJQ12" s="235"/>
      <c r="VJR12" s="235"/>
      <c r="VJS12" s="235"/>
      <c r="VJT12" s="235"/>
      <c r="VJU12" s="235"/>
      <c r="VJV12" s="235"/>
      <c r="VJW12" s="235"/>
      <c r="VJX12" s="235"/>
      <c r="VJY12" s="235"/>
      <c r="VJZ12" s="235"/>
      <c r="VKA12" s="235"/>
      <c r="VKB12" s="235"/>
      <c r="VKC12" s="235"/>
      <c r="VKD12" s="235"/>
      <c r="VKE12" s="235"/>
      <c r="VKF12" s="235"/>
      <c r="VKG12" s="235"/>
      <c r="VKH12" s="235"/>
      <c r="VKI12" s="235"/>
      <c r="VKJ12" s="235"/>
      <c r="VKK12" s="235"/>
      <c r="VKL12" s="235"/>
      <c r="VKM12" s="235"/>
      <c r="VKN12" s="235"/>
      <c r="VKO12" s="235"/>
      <c r="VKP12" s="235"/>
      <c r="VKQ12" s="235"/>
      <c r="VKR12" s="235"/>
      <c r="VKS12" s="235"/>
      <c r="VKT12" s="235"/>
      <c r="VKU12" s="235"/>
      <c r="VKV12" s="235"/>
      <c r="VKW12" s="235"/>
      <c r="VKX12" s="235"/>
      <c r="VKY12" s="235"/>
      <c r="VKZ12" s="235"/>
      <c r="VLA12" s="235"/>
      <c r="VLB12" s="235"/>
      <c r="VLC12" s="235"/>
      <c r="VLD12" s="235"/>
      <c r="VLE12" s="235"/>
      <c r="VLF12" s="235"/>
      <c r="VLG12" s="235"/>
      <c r="VLH12" s="235"/>
      <c r="VLI12" s="235"/>
      <c r="VLJ12" s="235"/>
      <c r="VLK12" s="235"/>
      <c r="VLL12" s="235"/>
      <c r="VLM12" s="235"/>
      <c r="VLN12" s="235"/>
      <c r="VLO12" s="235"/>
      <c r="VLP12" s="235"/>
      <c r="VLQ12" s="235"/>
      <c r="VLR12" s="235"/>
      <c r="VLS12" s="235"/>
      <c r="VLT12" s="235"/>
      <c r="VLU12" s="235"/>
      <c r="VLV12" s="235"/>
      <c r="VLW12" s="235"/>
      <c r="VLX12" s="235"/>
      <c r="VLY12" s="235"/>
      <c r="VLZ12" s="235"/>
      <c r="VMA12" s="235"/>
      <c r="VMB12" s="235"/>
      <c r="VMC12" s="235"/>
      <c r="VMD12" s="235"/>
      <c r="VME12" s="235"/>
      <c r="VMF12" s="235"/>
      <c r="VMG12" s="235"/>
      <c r="VMH12" s="235"/>
      <c r="VMI12" s="235"/>
      <c r="VMJ12" s="235"/>
      <c r="VMK12" s="235"/>
      <c r="VML12" s="235"/>
      <c r="VMM12" s="235"/>
      <c r="VMN12" s="235"/>
      <c r="VMO12" s="235"/>
      <c r="VMP12" s="235"/>
      <c r="VMQ12" s="235"/>
      <c r="VMR12" s="235"/>
      <c r="VMS12" s="235"/>
      <c r="VMT12" s="235"/>
      <c r="VMU12" s="235"/>
      <c r="VMV12" s="235"/>
      <c r="VMW12" s="235"/>
      <c r="VMX12" s="235"/>
      <c r="VMY12" s="235"/>
      <c r="VMZ12" s="235"/>
      <c r="VNA12" s="235"/>
      <c r="VNB12" s="235"/>
      <c r="VNC12" s="235"/>
      <c r="VND12" s="235"/>
      <c r="VNE12" s="235"/>
      <c r="VNF12" s="235"/>
      <c r="VNG12" s="235"/>
      <c r="VNH12" s="235"/>
      <c r="VNI12" s="235"/>
      <c r="VNJ12" s="235"/>
      <c r="VNK12" s="235"/>
      <c r="VNL12" s="235"/>
      <c r="VNM12" s="235"/>
      <c r="VNN12" s="235"/>
      <c r="VNO12" s="235"/>
      <c r="VNP12" s="235"/>
      <c r="VNQ12" s="235"/>
      <c r="VNR12" s="235"/>
      <c r="VNS12" s="235"/>
      <c r="VNT12" s="235"/>
      <c r="VNU12" s="235"/>
      <c r="VNV12" s="235"/>
      <c r="VNW12" s="235"/>
      <c r="VNX12" s="235"/>
      <c r="VNY12" s="235"/>
      <c r="VNZ12" s="235"/>
      <c r="VOA12" s="235"/>
      <c r="VOB12" s="235"/>
      <c r="VOC12" s="235"/>
      <c r="VOD12" s="235"/>
      <c r="VOE12" s="235"/>
      <c r="VOF12" s="235"/>
      <c r="VOG12" s="235"/>
      <c r="VOH12" s="235"/>
      <c r="VOI12" s="235"/>
      <c r="VOJ12" s="235"/>
      <c r="VOK12" s="235"/>
      <c r="VOL12" s="235"/>
      <c r="VOM12" s="235"/>
      <c r="VON12" s="235"/>
      <c r="VOO12" s="235"/>
      <c r="VOP12" s="235"/>
      <c r="VOQ12" s="235"/>
      <c r="VOR12" s="235"/>
      <c r="VOS12" s="235"/>
      <c r="VOT12" s="235"/>
      <c r="VOU12" s="235"/>
      <c r="VOV12" s="235"/>
      <c r="VOW12" s="235"/>
      <c r="VOX12" s="235"/>
      <c r="VOY12" s="235"/>
      <c r="VOZ12" s="235"/>
      <c r="VPA12" s="235"/>
      <c r="VPB12" s="235"/>
      <c r="VPC12" s="235"/>
      <c r="VPD12" s="235"/>
      <c r="VPE12" s="235"/>
      <c r="VPF12" s="235"/>
      <c r="VPG12" s="235"/>
      <c r="VPH12" s="235"/>
      <c r="VPI12" s="235"/>
      <c r="VPJ12" s="235"/>
      <c r="VPK12" s="235"/>
      <c r="VPL12" s="235"/>
      <c r="VPM12" s="235"/>
      <c r="VPN12" s="235"/>
      <c r="VPO12" s="235"/>
      <c r="VPP12" s="235"/>
      <c r="VPQ12" s="235"/>
      <c r="VPR12" s="235"/>
      <c r="VPS12" s="235"/>
      <c r="VPT12" s="235"/>
      <c r="VPU12" s="235"/>
      <c r="VPV12" s="235"/>
      <c r="VPW12" s="235"/>
      <c r="VPX12" s="235"/>
      <c r="VPY12" s="235"/>
      <c r="VPZ12" s="235"/>
      <c r="VQA12" s="235"/>
      <c r="VQB12" s="235"/>
      <c r="VQC12" s="235"/>
      <c r="VQD12" s="235"/>
      <c r="VQE12" s="235"/>
      <c r="VQF12" s="235"/>
      <c r="VQG12" s="235"/>
      <c r="VQH12" s="235"/>
      <c r="VQI12" s="235"/>
      <c r="VQJ12" s="235"/>
      <c r="VQK12" s="235"/>
      <c r="VQL12" s="235"/>
      <c r="VQM12" s="235"/>
      <c r="VQN12" s="235"/>
      <c r="VQO12" s="235"/>
      <c r="VQP12" s="235"/>
      <c r="VQQ12" s="235"/>
      <c r="VQR12" s="235"/>
      <c r="VQS12" s="235"/>
      <c r="VQT12" s="235"/>
      <c r="VQU12" s="235"/>
      <c r="VQV12" s="235"/>
      <c r="VQW12" s="235"/>
      <c r="VQX12" s="235"/>
      <c r="VQY12" s="235"/>
      <c r="VQZ12" s="235"/>
      <c r="VRA12" s="235"/>
      <c r="VRB12" s="235"/>
      <c r="VRC12" s="235"/>
      <c r="VRD12" s="235"/>
      <c r="VRE12" s="235"/>
      <c r="VRF12" s="235"/>
      <c r="VRG12" s="235"/>
      <c r="VRH12" s="235"/>
      <c r="VRI12" s="235"/>
      <c r="VRJ12" s="235"/>
      <c r="VRK12" s="235"/>
      <c r="VRL12" s="235"/>
      <c r="VRM12" s="235"/>
      <c r="VRN12" s="235"/>
      <c r="VRO12" s="235"/>
      <c r="VRP12" s="235"/>
      <c r="VRQ12" s="235"/>
      <c r="VRR12" s="235"/>
      <c r="VRS12" s="235"/>
      <c r="VRT12" s="235"/>
      <c r="VRU12" s="235"/>
      <c r="VRV12" s="235"/>
      <c r="VRW12" s="235"/>
      <c r="VRX12" s="235"/>
      <c r="VRY12" s="235"/>
      <c r="VRZ12" s="235"/>
      <c r="VSA12" s="235"/>
      <c r="VSB12" s="235"/>
      <c r="VSC12" s="235"/>
      <c r="VSD12" s="235"/>
      <c r="VSE12" s="235"/>
      <c r="VSF12" s="235"/>
      <c r="VSG12" s="235"/>
      <c r="VSH12" s="235"/>
      <c r="VSI12" s="235"/>
      <c r="VSJ12" s="235"/>
      <c r="VSK12" s="235"/>
      <c r="VSL12" s="235"/>
      <c r="VSM12" s="235"/>
      <c r="VSN12" s="235"/>
      <c r="VSO12" s="235"/>
      <c r="VSP12" s="235"/>
      <c r="VSQ12" s="235"/>
      <c r="VSR12" s="235"/>
      <c r="VSS12" s="235"/>
      <c r="VST12" s="235"/>
      <c r="VSU12" s="235"/>
      <c r="VSV12" s="235"/>
      <c r="VSW12" s="235"/>
      <c r="VSX12" s="235"/>
      <c r="VSY12" s="235"/>
      <c r="VSZ12" s="235"/>
      <c r="VTA12" s="235"/>
      <c r="VTB12" s="235"/>
      <c r="VTC12" s="235"/>
      <c r="VTD12" s="235"/>
      <c r="VTE12" s="235"/>
      <c r="VTF12" s="235"/>
      <c r="VTG12" s="235"/>
      <c r="VTH12" s="235"/>
      <c r="VTI12" s="235"/>
      <c r="VTJ12" s="235"/>
      <c r="VTK12" s="235"/>
      <c r="VTL12" s="235"/>
      <c r="VTM12" s="235"/>
      <c r="VTN12" s="235"/>
      <c r="VTO12" s="235"/>
      <c r="VTP12" s="235"/>
      <c r="VTQ12" s="235"/>
      <c r="VTR12" s="235"/>
      <c r="VTS12" s="235"/>
      <c r="VTT12" s="235"/>
      <c r="VTU12" s="235"/>
      <c r="VTV12" s="235"/>
      <c r="VTW12" s="235"/>
      <c r="VTX12" s="235"/>
      <c r="VTY12" s="235"/>
      <c r="VTZ12" s="235"/>
      <c r="VUA12" s="235"/>
      <c r="VUB12" s="235"/>
      <c r="VUC12" s="235"/>
      <c r="VUD12" s="235"/>
      <c r="VUE12" s="235"/>
      <c r="VUF12" s="235"/>
      <c r="VUG12" s="235"/>
      <c r="VUH12" s="235"/>
      <c r="VUI12" s="235"/>
      <c r="VUJ12" s="235"/>
      <c r="VUK12" s="235"/>
      <c r="VUL12" s="235"/>
      <c r="VUM12" s="235"/>
      <c r="VUN12" s="235"/>
      <c r="VUO12" s="235"/>
      <c r="VUP12" s="235"/>
      <c r="VUQ12" s="235"/>
      <c r="VUR12" s="235"/>
      <c r="VUS12" s="235"/>
      <c r="VUT12" s="235"/>
      <c r="VUU12" s="235"/>
      <c r="VUV12" s="235"/>
      <c r="VUW12" s="235"/>
      <c r="VUX12" s="235"/>
      <c r="VUY12" s="235"/>
      <c r="VUZ12" s="235"/>
      <c r="VVA12" s="235"/>
      <c r="VVB12" s="235"/>
      <c r="VVC12" s="235"/>
      <c r="VVD12" s="235"/>
      <c r="VVE12" s="235"/>
      <c r="VVF12" s="235"/>
      <c r="VVG12" s="235"/>
      <c r="VVH12" s="235"/>
      <c r="VVI12" s="235"/>
      <c r="VVJ12" s="235"/>
      <c r="VVK12" s="235"/>
      <c r="VVL12" s="235"/>
      <c r="VVM12" s="235"/>
      <c r="VVN12" s="235"/>
      <c r="VVO12" s="235"/>
      <c r="VVP12" s="235"/>
      <c r="VVQ12" s="235"/>
      <c r="VVR12" s="235"/>
      <c r="VVS12" s="235"/>
      <c r="VVT12" s="235"/>
      <c r="VVU12" s="235"/>
      <c r="VVV12" s="235"/>
      <c r="VVW12" s="235"/>
      <c r="VVX12" s="235"/>
      <c r="VVY12" s="235"/>
      <c r="VVZ12" s="235"/>
      <c r="VWA12" s="235"/>
      <c r="VWB12" s="235"/>
      <c r="VWC12" s="235"/>
      <c r="VWD12" s="235"/>
      <c r="VWE12" s="235"/>
      <c r="VWF12" s="235"/>
      <c r="VWG12" s="235"/>
      <c r="VWH12" s="235"/>
      <c r="VWI12" s="235"/>
      <c r="VWJ12" s="235"/>
      <c r="VWK12" s="235"/>
      <c r="VWL12" s="235"/>
      <c r="VWM12" s="235"/>
      <c r="VWN12" s="235"/>
      <c r="VWO12" s="235"/>
      <c r="VWP12" s="235"/>
      <c r="VWQ12" s="235"/>
      <c r="VWR12" s="235"/>
      <c r="VWS12" s="235"/>
      <c r="VWT12" s="235"/>
      <c r="VWU12" s="235"/>
      <c r="VWV12" s="235"/>
      <c r="VWW12" s="235"/>
      <c r="VWX12" s="235"/>
      <c r="VWY12" s="235"/>
      <c r="VWZ12" s="235"/>
      <c r="VXA12" s="235"/>
      <c r="VXB12" s="235"/>
      <c r="VXC12" s="235"/>
      <c r="VXD12" s="235"/>
      <c r="VXE12" s="235"/>
      <c r="VXF12" s="235"/>
      <c r="VXG12" s="235"/>
      <c r="VXH12" s="235"/>
      <c r="VXI12" s="235"/>
      <c r="VXJ12" s="235"/>
      <c r="VXK12" s="235"/>
      <c r="VXL12" s="235"/>
      <c r="VXM12" s="235"/>
      <c r="VXN12" s="235"/>
      <c r="VXO12" s="235"/>
      <c r="VXP12" s="235"/>
      <c r="VXQ12" s="235"/>
      <c r="VXR12" s="235"/>
      <c r="VXS12" s="235"/>
      <c r="VXT12" s="235"/>
      <c r="VXU12" s="235"/>
      <c r="VXV12" s="235"/>
      <c r="VXW12" s="235"/>
      <c r="VXX12" s="235"/>
      <c r="VXY12" s="235"/>
      <c r="VXZ12" s="235"/>
      <c r="VYA12" s="235"/>
      <c r="VYB12" s="235"/>
      <c r="VYC12" s="235"/>
      <c r="VYD12" s="235"/>
      <c r="VYE12" s="235"/>
      <c r="VYF12" s="235"/>
      <c r="VYG12" s="235"/>
      <c r="VYH12" s="235"/>
      <c r="VYI12" s="235"/>
      <c r="VYJ12" s="235"/>
      <c r="VYK12" s="235"/>
      <c r="VYL12" s="235"/>
      <c r="VYM12" s="235"/>
      <c r="VYN12" s="235"/>
      <c r="VYO12" s="235"/>
      <c r="VYP12" s="235"/>
      <c r="VYQ12" s="235"/>
      <c r="VYR12" s="235"/>
      <c r="VYS12" s="235"/>
      <c r="VYT12" s="235"/>
      <c r="VYU12" s="235"/>
      <c r="VYV12" s="235"/>
      <c r="VYW12" s="235"/>
      <c r="VYX12" s="235"/>
      <c r="VYY12" s="235"/>
      <c r="VYZ12" s="235"/>
      <c r="VZA12" s="235"/>
      <c r="VZB12" s="235"/>
      <c r="VZC12" s="235"/>
      <c r="VZD12" s="235"/>
      <c r="VZE12" s="235"/>
      <c r="VZF12" s="235"/>
      <c r="VZG12" s="235"/>
      <c r="VZH12" s="235"/>
      <c r="VZI12" s="235"/>
      <c r="VZJ12" s="235"/>
      <c r="VZK12" s="235"/>
      <c r="VZL12" s="235"/>
      <c r="VZM12" s="235"/>
      <c r="VZN12" s="235"/>
      <c r="VZO12" s="235"/>
      <c r="VZP12" s="235"/>
      <c r="VZQ12" s="235"/>
      <c r="VZR12" s="235"/>
      <c r="VZS12" s="235"/>
      <c r="VZT12" s="235"/>
      <c r="VZU12" s="235"/>
      <c r="VZV12" s="235"/>
      <c r="VZW12" s="235"/>
      <c r="VZX12" s="235"/>
      <c r="VZY12" s="235"/>
      <c r="VZZ12" s="235"/>
      <c r="WAA12" s="235"/>
      <c r="WAB12" s="235"/>
      <c r="WAC12" s="235"/>
      <c r="WAD12" s="235"/>
      <c r="WAE12" s="235"/>
      <c r="WAF12" s="235"/>
      <c r="WAG12" s="235"/>
      <c r="WAH12" s="235"/>
      <c r="WAI12" s="235"/>
      <c r="WAJ12" s="235"/>
      <c r="WAK12" s="235"/>
      <c r="WAL12" s="235"/>
      <c r="WAM12" s="235"/>
      <c r="WAN12" s="235"/>
      <c r="WAO12" s="235"/>
      <c r="WAP12" s="235"/>
      <c r="WAQ12" s="235"/>
      <c r="WAR12" s="235"/>
      <c r="WAS12" s="235"/>
      <c r="WAT12" s="235"/>
      <c r="WAU12" s="235"/>
      <c r="WAV12" s="235"/>
      <c r="WAW12" s="235"/>
      <c r="WAX12" s="235"/>
      <c r="WAY12" s="235"/>
      <c r="WAZ12" s="235"/>
      <c r="WBA12" s="235"/>
      <c r="WBB12" s="235"/>
      <c r="WBC12" s="235"/>
      <c r="WBD12" s="235"/>
      <c r="WBE12" s="235"/>
      <c r="WBF12" s="235"/>
      <c r="WBG12" s="235"/>
      <c r="WBH12" s="235"/>
      <c r="WBI12" s="235"/>
      <c r="WBJ12" s="235"/>
      <c r="WBK12" s="235"/>
      <c r="WBL12" s="235"/>
      <c r="WBM12" s="235"/>
      <c r="WBN12" s="235"/>
      <c r="WBO12" s="235"/>
      <c r="WBP12" s="235"/>
      <c r="WBQ12" s="235"/>
      <c r="WBR12" s="235"/>
      <c r="WBS12" s="235"/>
      <c r="WBT12" s="235"/>
      <c r="WBU12" s="235"/>
      <c r="WBV12" s="235"/>
      <c r="WBW12" s="235"/>
      <c r="WBX12" s="235"/>
      <c r="WBY12" s="235"/>
      <c r="WBZ12" s="235"/>
      <c r="WCA12" s="235"/>
      <c r="WCB12" s="235"/>
      <c r="WCC12" s="235"/>
      <c r="WCD12" s="235"/>
      <c r="WCE12" s="235"/>
      <c r="WCF12" s="235"/>
      <c r="WCG12" s="235"/>
      <c r="WCH12" s="235"/>
      <c r="WCI12" s="235"/>
      <c r="WCJ12" s="235"/>
      <c r="WCK12" s="235"/>
      <c r="WCL12" s="235"/>
      <c r="WCM12" s="235"/>
      <c r="WCN12" s="235"/>
      <c r="WCO12" s="235"/>
      <c r="WCP12" s="235"/>
      <c r="WCQ12" s="235"/>
      <c r="WCR12" s="235"/>
      <c r="WCS12" s="235"/>
      <c r="WCT12" s="235"/>
      <c r="WCU12" s="235"/>
      <c r="WCV12" s="235"/>
      <c r="WCW12" s="235"/>
      <c r="WCX12" s="235"/>
      <c r="WCY12" s="235"/>
      <c r="WCZ12" s="235"/>
      <c r="WDA12" s="235"/>
      <c r="WDB12" s="235"/>
      <c r="WDC12" s="235"/>
      <c r="WDD12" s="235"/>
      <c r="WDE12" s="235"/>
      <c r="WDF12" s="235"/>
      <c r="WDG12" s="235"/>
      <c r="WDH12" s="235"/>
      <c r="WDI12" s="235"/>
      <c r="WDJ12" s="235"/>
      <c r="WDK12" s="235"/>
      <c r="WDL12" s="235"/>
      <c r="WDM12" s="235"/>
      <c r="WDN12" s="235"/>
      <c r="WDO12" s="235"/>
      <c r="WDP12" s="235"/>
      <c r="WDQ12" s="235"/>
      <c r="WDR12" s="235"/>
      <c r="WDS12" s="235"/>
      <c r="WDT12" s="235"/>
      <c r="WDU12" s="235"/>
      <c r="WDV12" s="235"/>
      <c r="WDW12" s="235"/>
      <c r="WDX12" s="235"/>
      <c r="WDY12" s="235"/>
      <c r="WDZ12" s="235"/>
      <c r="WEA12" s="235"/>
      <c r="WEB12" s="235"/>
      <c r="WEC12" s="235"/>
      <c r="WED12" s="235"/>
      <c r="WEE12" s="235"/>
      <c r="WEF12" s="235"/>
      <c r="WEG12" s="235"/>
      <c r="WEH12" s="235"/>
      <c r="WEI12" s="235"/>
      <c r="WEJ12" s="235"/>
      <c r="WEK12" s="235"/>
      <c r="WEL12" s="235"/>
      <c r="WEM12" s="235"/>
      <c r="WEN12" s="235"/>
      <c r="WEO12" s="235"/>
      <c r="WEP12" s="235"/>
      <c r="WEQ12" s="235"/>
      <c r="WER12" s="235"/>
      <c r="WES12" s="235"/>
      <c r="WET12" s="235"/>
      <c r="WEU12" s="235"/>
      <c r="WEV12" s="235"/>
      <c r="WEW12" s="235"/>
      <c r="WEX12" s="235"/>
      <c r="WEY12" s="235"/>
      <c r="WEZ12" s="235"/>
      <c r="WFA12" s="235"/>
      <c r="WFB12" s="235"/>
      <c r="WFC12" s="235"/>
      <c r="WFD12" s="235"/>
      <c r="WFE12" s="235"/>
      <c r="WFF12" s="235"/>
      <c r="WFG12" s="235"/>
      <c r="WFH12" s="235"/>
      <c r="WFI12" s="235"/>
      <c r="WFJ12" s="235"/>
      <c r="WFK12" s="235"/>
      <c r="WFL12" s="235"/>
      <c r="WFM12" s="235"/>
      <c r="WFN12" s="235"/>
      <c r="WFO12" s="235"/>
      <c r="WFP12" s="235"/>
      <c r="WFQ12" s="235"/>
      <c r="WFR12" s="235"/>
      <c r="WFS12" s="235"/>
      <c r="WFT12" s="235"/>
      <c r="WFU12" s="235"/>
      <c r="WFV12" s="235"/>
      <c r="WFW12" s="235"/>
      <c r="WFX12" s="235"/>
      <c r="WFY12" s="235"/>
      <c r="WFZ12" s="235"/>
      <c r="WGA12" s="235"/>
      <c r="WGB12" s="235"/>
      <c r="WGC12" s="235"/>
      <c r="WGD12" s="235"/>
      <c r="WGE12" s="235"/>
      <c r="WGF12" s="235"/>
      <c r="WGG12" s="235"/>
      <c r="WGH12" s="235"/>
      <c r="WGI12" s="235"/>
      <c r="WGJ12" s="235"/>
      <c r="WGK12" s="235"/>
      <c r="WGL12" s="235"/>
      <c r="WGM12" s="235"/>
      <c r="WGN12" s="235"/>
      <c r="WGO12" s="235"/>
      <c r="WGP12" s="235"/>
      <c r="WGQ12" s="235"/>
      <c r="WGR12" s="235"/>
      <c r="WGS12" s="235"/>
      <c r="WGT12" s="235"/>
      <c r="WGU12" s="235"/>
      <c r="WGV12" s="235"/>
      <c r="WGW12" s="235"/>
      <c r="WGX12" s="235"/>
      <c r="WGY12" s="235"/>
      <c r="WGZ12" s="235"/>
      <c r="WHA12" s="235"/>
      <c r="WHB12" s="235"/>
      <c r="WHC12" s="235"/>
      <c r="WHD12" s="235"/>
      <c r="WHE12" s="235"/>
      <c r="WHF12" s="235"/>
      <c r="WHG12" s="235"/>
      <c r="WHH12" s="235"/>
      <c r="WHI12" s="235"/>
      <c r="WHJ12" s="235"/>
      <c r="WHK12" s="235"/>
      <c r="WHL12" s="235"/>
      <c r="WHM12" s="235"/>
      <c r="WHN12" s="235"/>
      <c r="WHO12" s="235"/>
      <c r="WHP12" s="235"/>
      <c r="WHQ12" s="235"/>
      <c r="WHR12" s="235"/>
      <c r="WHS12" s="235"/>
      <c r="WHT12" s="235"/>
      <c r="WHU12" s="235"/>
      <c r="WHV12" s="235"/>
      <c r="WHW12" s="235"/>
      <c r="WHX12" s="235"/>
      <c r="WHY12" s="235"/>
      <c r="WHZ12" s="235"/>
      <c r="WIA12" s="235"/>
      <c r="WIB12" s="235"/>
      <c r="WIC12" s="235"/>
      <c r="WID12" s="235"/>
      <c r="WIE12" s="235"/>
      <c r="WIF12" s="235"/>
      <c r="WIG12" s="235"/>
      <c r="WIH12" s="235"/>
      <c r="WII12" s="235"/>
      <c r="WIJ12" s="235"/>
      <c r="WIK12" s="235"/>
      <c r="WIL12" s="235"/>
      <c r="WIM12" s="235"/>
      <c r="WIN12" s="235"/>
      <c r="WIO12" s="235"/>
      <c r="WIP12" s="235"/>
      <c r="WIQ12" s="235"/>
      <c r="WIR12" s="235"/>
      <c r="WIS12" s="235"/>
      <c r="WIT12" s="235"/>
      <c r="WIU12" s="235"/>
      <c r="WIV12" s="235"/>
      <c r="WIW12" s="235"/>
      <c r="WIX12" s="235"/>
      <c r="WIY12" s="235"/>
      <c r="WIZ12" s="235"/>
      <c r="WJA12" s="235"/>
      <c r="WJB12" s="235"/>
      <c r="WJC12" s="235"/>
      <c r="WJD12" s="235"/>
      <c r="WJE12" s="235"/>
      <c r="WJF12" s="235"/>
      <c r="WJG12" s="235"/>
      <c r="WJH12" s="235"/>
      <c r="WJI12" s="235"/>
      <c r="WJJ12" s="235"/>
      <c r="WJK12" s="235"/>
      <c r="WJL12" s="235"/>
      <c r="WJM12" s="235"/>
      <c r="WJN12" s="235"/>
      <c r="WJO12" s="235"/>
      <c r="WJP12" s="235"/>
      <c r="WJQ12" s="235"/>
      <c r="WJR12" s="235"/>
      <c r="WJS12" s="235"/>
      <c r="WJT12" s="235"/>
      <c r="WJU12" s="235"/>
      <c r="WJV12" s="235"/>
      <c r="WJW12" s="235"/>
      <c r="WJX12" s="235"/>
      <c r="WJY12" s="235"/>
      <c r="WJZ12" s="235"/>
      <c r="WKA12" s="235"/>
      <c r="WKB12" s="235"/>
      <c r="WKC12" s="235"/>
      <c r="WKD12" s="235"/>
      <c r="WKE12" s="235"/>
      <c r="WKF12" s="235"/>
      <c r="WKG12" s="235"/>
      <c r="WKH12" s="235"/>
      <c r="WKI12" s="235"/>
      <c r="WKJ12" s="235"/>
      <c r="WKK12" s="235"/>
      <c r="WKL12" s="235"/>
      <c r="WKM12" s="235"/>
      <c r="WKN12" s="235"/>
      <c r="WKO12" s="235"/>
      <c r="WKP12" s="235"/>
      <c r="WKQ12" s="235"/>
      <c r="WKR12" s="235"/>
      <c r="WKS12" s="235"/>
      <c r="WKT12" s="235"/>
      <c r="WKU12" s="235"/>
      <c r="WKV12" s="235"/>
      <c r="WKW12" s="235"/>
      <c r="WKX12" s="235"/>
      <c r="WKY12" s="235"/>
      <c r="WKZ12" s="235"/>
      <c r="WLA12" s="235"/>
      <c r="WLB12" s="235"/>
      <c r="WLC12" s="235"/>
      <c r="WLD12" s="235"/>
      <c r="WLE12" s="235"/>
      <c r="WLF12" s="235"/>
      <c r="WLG12" s="235"/>
      <c r="WLH12" s="235"/>
      <c r="WLI12" s="235"/>
      <c r="WLJ12" s="235"/>
      <c r="WLK12" s="235"/>
      <c r="WLL12" s="235"/>
      <c r="WLM12" s="235"/>
      <c r="WLN12" s="235"/>
      <c r="WLO12" s="235"/>
      <c r="WLP12" s="235"/>
      <c r="WLQ12" s="235"/>
      <c r="WLR12" s="235"/>
      <c r="WLS12" s="235"/>
      <c r="WLT12" s="235"/>
      <c r="WLU12" s="235"/>
      <c r="WLV12" s="235"/>
      <c r="WLW12" s="235"/>
      <c r="WLX12" s="235"/>
      <c r="WLY12" s="235"/>
      <c r="WLZ12" s="235"/>
      <c r="WMA12" s="235"/>
      <c r="WMB12" s="235"/>
      <c r="WMC12" s="235"/>
      <c r="WMD12" s="235"/>
      <c r="WME12" s="235"/>
      <c r="WMF12" s="235"/>
      <c r="WMG12" s="235"/>
      <c r="WMH12" s="235"/>
      <c r="WMI12" s="235"/>
      <c r="WMJ12" s="235"/>
      <c r="WMK12" s="235"/>
      <c r="WML12" s="235"/>
      <c r="WMM12" s="235"/>
      <c r="WMN12" s="235"/>
      <c r="WMO12" s="235"/>
      <c r="WMP12" s="235"/>
      <c r="WMQ12" s="235"/>
      <c r="WMR12" s="235"/>
      <c r="WMS12" s="235"/>
      <c r="WMT12" s="235"/>
      <c r="WMU12" s="235"/>
      <c r="WMV12" s="235"/>
      <c r="WMW12" s="235"/>
      <c r="WMX12" s="235"/>
      <c r="WMY12" s="235"/>
      <c r="WMZ12" s="235"/>
      <c r="WNA12" s="235"/>
      <c r="WNB12" s="235"/>
      <c r="WNC12" s="235"/>
      <c r="WND12" s="235"/>
      <c r="WNE12" s="235"/>
      <c r="WNF12" s="235"/>
      <c r="WNG12" s="235"/>
      <c r="WNH12" s="235"/>
      <c r="WNI12" s="235"/>
      <c r="WNJ12" s="235"/>
      <c r="WNK12" s="235"/>
      <c r="WNL12" s="235"/>
      <c r="WNM12" s="235"/>
      <c r="WNN12" s="235"/>
      <c r="WNO12" s="235"/>
      <c r="WNP12" s="235"/>
      <c r="WNQ12" s="235"/>
      <c r="WNR12" s="235"/>
      <c r="WNS12" s="235"/>
      <c r="WNT12" s="235"/>
      <c r="WNU12" s="235"/>
      <c r="WNV12" s="235"/>
      <c r="WNW12" s="235"/>
      <c r="WNX12" s="235"/>
      <c r="WNY12" s="235"/>
      <c r="WNZ12" s="235"/>
      <c r="WOA12" s="235"/>
      <c r="WOB12" s="235"/>
      <c r="WOC12" s="235"/>
      <c r="WOD12" s="235"/>
      <c r="WOE12" s="235"/>
      <c r="WOF12" s="235"/>
      <c r="WOG12" s="235"/>
      <c r="WOH12" s="235"/>
      <c r="WOI12" s="235"/>
      <c r="WOJ12" s="235"/>
      <c r="WOK12" s="235"/>
      <c r="WOL12" s="235"/>
      <c r="WOM12" s="235"/>
      <c r="WON12" s="235"/>
      <c r="WOO12" s="235"/>
      <c r="WOP12" s="235"/>
      <c r="WOQ12" s="235"/>
      <c r="WOR12" s="235"/>
      <c r="WOS12" s="235"/>
      <c r="WOT12" s="235"/>
      <c r="WOU12" s="235"/>
      <c r="WOV12" s="235"/>
      <c r="WOW12" s="235"/>
      <c r="WOX12" s="235"/>
      <c r="WOY12" s="235"/>
      <c r="WOZ12" s="235"/>
      <c r="WPA12" s="235"/>
      <c r="WPB12" s="235"/>
      <c r="WPC12" s="235"/>
      <c r="WPD12" s="235"/>
      <c r="WPE12" s="235"/>
      <c r="WPF12" s="235"/>
      <c r="WPG12" s="235"/>
      <c r="WPH12" s="235"/>
      <c r="WPI12" s="235"/>
      <c r="WPJ12" s="235"/>
      <c r="WPK12" s="235"/>
      <c r="WPL12" s="235"/>
      <c r="WPM12" s="235"/>
      <c r="WPN12" s="235"/>
      <c r="WPO12" s="235"/>
      <c r="WPP12" s="235"/>
      <c r="WPQ12" s="235"/>
      <c r="WPR12" s="235"/>
      <c r="WPS12" s="235"/>
      <c r="WPT12" s="235"/>
      <c r="WPU12" s="235"/>
      <c r="WPV12" s="235"/>
      <c r="WPW12" s="235"/>
      <c r="WPX12" s="235"/>
      <c r="WPY12" s="235"/>
      <c r="WPZ12" s="235"/>
      <c r="WQA12" s="235"/>
      <c r="WQB12" s="235"/>
      <c r="WQC12" s="235"/>
      <c r="WQD12" s="235"/>
      <c r="WQE12" s="235"/>
      <c r="WQF12" s="235"/>
      <c r="WQG12" s="235"/>
      <c r="WQH12" s="235"/>
      <c r="WQI12" s="235"/>
      <c r="WQJ12" s="235"/>
      <c r="WQK12" s="235"/>
      <c r="WQL12" s="235"/>
      <c r="WQM12" s="235"/>
      <c r="WQN12" s="235"/>
      <c r="WQO12" s="235"/>
      <c r="WQP12" s="235"/>
      <c r="WQQ12" s="235"/>
      <c r="WQR12" s="235"/>
      <c r="WQS12" s="235"/>
      <c r="WQT12" s="235"/>
      <c r="WQU12" s="235"/>
      <c r="WQV12" s="235"/>
      <c r="WQW12" s="235"/>
      <c r="WQX12" s="235"/>
      <c r="WQY12" s="235"/>
      <c r="WQZ12" s="235"/>
      <c r="WRA12" s="235"/>
      <c r="WRB12" s="235"/>
      <c r="WRC12" s="235"/>
      <c r="WRD12" s="235"/>
      <c r="WRE12" s="235"/>
      <c r="WRF12" s="235"/>
      <c r="WRG12" s="235"/>
      <c r="WRH12" s="235"/>
      <c r="WRI12" s="235"/>
      <c r="WRJ12" s="235"/>
      <c r="WRK12" s="235"/>
      <c r="WRL12" s="235"/>
      <c r="WRM12" s="235"/>
      <c r="WRN12" s="235"/>
      <c r="WRO12" s="235"/>
      <c r="WRP12" s="235"/>
      <c r="WRQ12" s="235"/>
      <c r="WRR12" s="235"/>
      <c r="WRS12" s="235"/>
      <c r="WRT12" s="235"/>
      <c r="WRU12" s="235"/>
      <c r="WRV12" s="235"/>
      <c r="WRW12" s="235"/>
      <c r="WRX12" s="235"/>
      <c r="WRY12" s="235"/>
      <c r="WRZ12" s="235"/>
      <c r="WSA12" s="235"/>
      <c r="WSB12" s="235"/>
      <c r="WSC12" s="235"/>
      <c r="WSD12" s="235"/>
      <c r="WSE12" s="235"/>
      <c r="WSF12" s="235"/>
      <c r="WSG12" s="235"/>
      <c r="WSH12" s="235"/>
      <c r="WSI12" s="235"/>
      <c r="WSJ12" s="235"/>
      <c r="WSK12" s="235"/>
      <c r="WSL12" s="235"/>
      <c r="WSM12" s="235"/>
      <c r="WSN12" s="235"/>
      <c r="WSO12" s="235"/>
      <c r="WSP12" s="235"/>
      <c r="WSQ12" s="235"/>
      <c r="WSR12" s="235"/>
      <c r="WSS12" s="235"/>
      <c r="WST12" s="235"/>
      <c r="WSU12" s="235"/>
      <c r="WSV12" s="235"/>
      <c r="WSW12" s="235"/>
      <c r="WSX12" s="235"/>
      <c r="WSY12" s="235"/>
      <c r="WSZ12" s="235"/>
      <c r="WTA12" s="235"/>
      <c r="WTB12" s="235"/>
      <c r="WTC12" s="235"/>
      <c r="WTD12" s="235"/>
      <c r="WTE12" s="235"/>
      <c r="WTF12" s="235"/>
      <c r="WTG12" s="235"/>
      <c r="WTH12" s="235"/>
      <c r="WTI12" s="235"/>
      <c r="WTJ12" s="235"/>
      <c r="WTK12" s="235"/>
      <c r="WTL12" s="235"/>
      <c r="WTM12" s="235"/>
      <c r="WTN12" s="235"/>
      <c r="WTO12" s="235"/>
      <c r="WTP12" s="235"/>
      <c r="WTQ12" s="235"/>
      <c r="WTR12" s="235"/>
      <c r="WTS12" s="235"/>
      <c r="WTT12" s="235"/>
      <c r="WTU12" s="235"/>
      <c r="WTV12" s="235"/>
      <c r="WTW12" s="235"/>
      <c r="WTX12" s="235"/>
      <c r="WTY12" s="235"/>
      <c r="WTZ12" s="235"/>
      <c r="WUA12" s="235"/>
      <c r="WUB12" s="235"/>
      <c r="WUC12" s="235"/>
      <c r="WUD12" s="235"/>
      <c r="WUE12" s="235"/>
      <c r="WUF12" s="235"/>
      <c r="WUG12" s="235"/>
      <c r="WUH12" s="235"/>
      <c r="WUI12" s="235"/>
      <c r="WUJ12" s="235"/>
      <c r="WUK12" s="235"/>
      <c r="WUL12" s="235"/>
      <c r="WUM12" s="235"/>
      <c r="WUN12" s="235"/>
      <c r="WUO12" s="235"/>
      <c r="WUP12" s="235"/>
      <c r="WUQ12" s="235"/>
      <c r="WUR12" s="235"/>
      <c r="WUS12" s="235"/>
      <c r="WUT12" s="235"/>
      <c r="WUU12" s="235"/>
      <c r="WUV12" s="235"/>
      <c r="WUW12" s="235"/>
      <c r="WUX12" s="235"/>
      <c r="WUY12" s="235"/>
      <c r="WUZ12" s="235"/>
      <c r="WVA12" s="235"/>
      <c r="WVB12" s="235"/>
      <c r="WVC12" s="235"/>
      <c r="WVD12" s="235"/>
      <c r="WVE12" s="235"/>
      <c r="WVF12" s="235"/>
      <c r="WVG12" s="235"/>
      <c r="WVH12" s="235"/>
      <c r="WVI12" s="235"/>
      <c r="WVJ12" s="235"/>
      <c r="WVK12" s="235"/>
      <c r="WVL12" s="235"/>
      <c r="WVM12" s="235"/>
      <c r="WVN12" s="235"/>
      <c r="WVO12" s="235"/>
      <c r="WVP12" s="235"/>
      <c r="WVQ12" s="235"/>
      <c r="WVR12" s="235"/>
      <c r="WVS12" s="235"/>
      <c r="WVT12" s="235"/>
      <c r="WVU12" s="235"/>
      <c r="WVV12" s="235"/>
      <c r="WVW12" s="235"/>
      <c r="WVX12" s="235"/>
      <c r="WVY12" s="235"/>
      <c r="WVZ12" s="235"/>
      <c r="WWA12" s="235"/>
      <c r="WWB12" s="235"/>
      <c r="WWC12" s="235"/>
      <c r="WWD12" s="235"/>
      <c r="WWE12" s="235"/>
      <c r="WWF12" s="235"/>
      <c r="WWG12" s="235"/>
      <c r="WWH12" s="235"/>
      <c r="WWI12" s="235"/>
      <c r="WWJ12" s="235"/>
      <c r="WWK12" s="235"/>
      <c r="WWL12" s="235"/>
      <c r="WWM12" s="235"/>
      <c r="WWN12" s="235"/>
      <c r="WWO12" s="235"/>
      <c r="WWP12" s="235"/>
      <c r="WWQ12" s="235"/>
      <c r="WWR12" s="235"/>
      <c r="WWS12" s="235"/>
      <c r="WWT12" s="235"/>
      <c r="WWU12" s="235"/>
      <c r="WWV12" s="235"/>
      <c r="WWW12" s="235"/>
      <c r="WWX12" s="235"/>
      <c r="WWY12" s="235"/>
      <c r="WWZ12" s="235"/>
      <c r="WXA12" s="235"/>
      <c r="WXB12" s="235"/>
      <c r="WXC12" s="235"/>
      <c r="WXD12" s="235"/>
      <c r="WXE12" s="235"/>
      <c r="WXF12" s="235"/>
      <c r="WXG12" s="235"/>
      <c r="WXH12" s="235"/>
      <c r="WXI12" s="235"/>
      <c r="WXJ12" s="235"/>
      <c r="WXK12" s="235"/>
      <c r="WXL12" s="235"/>
      <c r="WXM12" s="235"/>
      <c r="WXN12" s="235"/>
      <c r="WXO12" s="235"/>
      <c r="WXP12" s="235"/>
      <c r="WXQ12" s="235"/>
      <c r="WXR12" s="235"/>
      <c r="WXS12" s="235"/>
      <c r="WXT12" s="235"/>
      <c r="WXU12" s="235"/>
      <c r="WXV12" s="235"/>
      <c r="WXW12" s="235"/>
      <c r="WXX12" s="235"/>
      <c r="WXY12" s="235"/>
      <c r="WXZ12" s="235"/>
      <c r="WYA12" s="235"/>
      <c r="WYB12" s="235"/>
      <c r="WYC12" s="235"/>
      <c r="WYD12" s="235"/>
      <c r="WYE12" s="235"/>
      <c r="WYF12" s="235"/>
      <c r="WYG12" s="235"/>
      <c r="WYH12" s="235"/>
      <c r="WYI12" s="235"/>
      <c r="WYJ12" s="235"/>
      <c r="WYK12" s="235"/>
      <c r="WYL12" s="235"/>
      <c r="WYM12" s="235"/>
      <c r="WYN12" s="235"/>
      <c r="WYO12" s="235"/>
      <c r="WYP12" s="235"/>
      <c r="WYQ12" s="235"/>
      <c r="WYR12" s="235"/>
      <c r="WYS12" s="235"/>
      <c r="WYT12" s="235"/>
      <c r="WYU12" s="235"/>
      <c r="WYV12" s="235"/>
      <c r="WYW12" s="235"/>
      <c r="WYX12" s="235"/>
      <c r="WYY12" s="235"/>
      <c r="WYZ12" s="235"/>
      <c r="WZA12" s="235"/>
      <c r="WZB12" s="235"/>
      <c r="WZC12" s="235"/>
      <c r="WZD12" s="235"/>
      <c r="WZE12" s="235"/>
      <c r="WZF12" s="235"/>
      <c r="WZG12" s="235"/>
      <c r="WZH12" s="235"/>
      <c r="WZI12" s="235"/>
      <c r="WZJ12" s="235"/>
      <c r="WZK12" s="235"/>
      <c r="WZL12" s="235"/>
      <c r="WZM12" s="235"/>
      <c r="WZN12" s="235"/>
      <c r="WZO12" s="235"/>
      <c r="WZP12" s="235"/>
      <c r="WZQ12" s="235"/>
      <c r="WZR12" s="235"/>
      <c r="WZS12" s="235"/>
      <c r="WZT12" s="235"/>
      <c r="WZU12" s="235"/>
      <c r="WZV12" s="235"/>
      <c r="WZW12" s="235"/>
      <c r="WZX12" s="235"/>
      <c r="WZY12" s="235"/>
      <c r="WZZ12" s="235"/>
      <c r="XAA12" s="235"/>
      <c r="XAB12" s="235"/>
      <c r="XAC12" s="235"/>
      <c r="XAD12" s="235"/>
      <c r="XAE12" s="235"/>
      <c r="XAF12" s="235"/>
      <c r="XAG12" s="235"/>
      <c r="XAH12" s="235"/>
      <c r="XAI12" s="235"/>
      <c r="XAJ12" s="235"/>
      <c r="XAK12" s="235"/>
      <c r="XAL12" s="235"/>
      <c r="XAM12" s="235"/>
      <c r="XAN12" s="235"/>
      <c r="XAO12" s="235"/>
      <c r="XAP12" s="235"/>
      <c r="XAQ12" s="235"/>
      <c r="XAR12" s="235"/>
      <c r="XAS12" s="235"/>
      <c r="XAT12" s="235"/>
      <c r="XAU12" s="235"/>
      <c r="XAV12" s="235"/>
      <c r="XAW12" s="235"/>
      <c r="XAX12" s="235"/>
      <c r="XAY12" s="235"/>
      <c r="XAZ12" s="235"/>
      <c r="XBA12" s="235"/>
      <c r="XBB12" s="235"/>
      <c r="XBC12" s="235"/>
      <c r="XBD12" s="235"/>
      <c r="XBE12" s="235"/>
      <c r="XBF12" s="235"/>
      <c r="XBG12" s="235"/>
      <c r="XBH12" s="235"/>
      <c r="XBI12" s="235"/>
      <c r="XBJ12" s="235"/>
      <c r="XBK12" s="235"/>
      <c r="XBL12" s="235"/>
      <c r="XBM12" s="235"/>
      <c r="XBN12" s="235"/>
      <c r="XBO12" s="235"/>
      <c r="XBP12" s="235"/>
      <c r="XBQ12" s="235"/>
      <c r="XBR12" s="235"/>
      <c r="XBS12" s="235"/>
      <c r="XBT12" s="235"/>
      <c r="XBU12" s="235"/>
      <c r="XBV12" s="235"/>
      <c r="XBW12" s="235"/>
      <c r="XBX12" s="235"/>
      <c r="XBY12" s="235"/>
      <c r="XBZ12" s="235"/>
      <c r="XCA12" s="235"/>
      <c r="XCB12" s="235"/>
      <c r="XCC12" s="235"/>
      <c r="XCD12" s="235"/>
      <c r="XCE12" s="235"/>
      <c r="XCF12" s="235"/>
      <c r="XCG12" s="235"/>
      <c r="XCH12" s="235"/>
      <c r="XCI12" s="235"/>
      <c r="XCJ12" s="235"/>
      <c r="XCK12" s="235"/>
      <c r="XCL12" s="235"/>
      <c r="XCM12" s="235"/>
      <c r="XCN12" s="235"/>
      <c r="XCO12" s="235"/>
      <c r="XCP12" s="235"/>
      <c r="XCQ12" s="235"/>
      <c r="XCR12" s="235"/>
      <c r="XCS12" s="235"/>
      <c r="XCT12" s="235"/>
      <c r="XCU12" s="235"/>
      <c r="XCV12" s="235"/>
      <c r="XCW12" s="235"/>
      <c r="XCX12" s="235"/>
      <c r="XCY12" s="235"/>
      <c r="XCZ12" s="235"/>
      <c r="XDA12" s="235"/>
      <c r="XDB12" s="235"/>
      <c r="XDC12" s="235"/>
      <c r="XDD12" s="235"/>
      <c r="XDE12" s="235"/>
      <c r="XDF12" s="235"/>
      <c r="XDG12" s="235"/>
      <c r="XDH12" s="235"/>
      <c r="XDI12" s="235"/>
      <c r="XDJ12" s="235"/>
      <c r="XDK12" s="235"/>
      <c r="XDL12" s="235"/>
      <c r="XDM12" s="235"/>
      <c r="XDN12" s="235"/>
      <c r="XDO12" s="235"/>
      <c r="XDP12" s="235"/>
      <c r="XDQ12" s="235"/>
      <c r="XDR12" s="235"/>
      <c r="XDS12" s="235"/>
      <c r="XDT12" s="235"/>
      <c r="XDU12" s="235"/>
      <c r="XDV12" s="235"/>
      <c r="XDW12" s="235"/>
      <c r="XDX12" s="235"/>
      <c r="XDY12" s="235"/>
      <c r="XDZ12" s="235"/>
      <c r="XEA12" s="235"/>
      <c r="XEB12" s="235"/>
      <c r="XEC12" s="235"/>
      <c r="XED12" s="235"/>
      <c r="XEE12" s="235"/>
      <c r="XEF12" s="235"/>
      <c r="XEG12" s="235"/>
      <c r="XEH12" s="235"/>
      <c r="XEI12" s="235"/>
      <c r="XEJ12" s="235"/>
      <c r="XEK12" s="235"/>
      <c r="XEL12" s="235"/>
      <c r="XEM12" s="235"/>
      <c r="XEN12" s="235"/>
      <c r="XEO12" s="235"/>
      <c r="XEP12" s="235"/>
      <c r="XEQ12" s="235"/>
      <c r="XER12" s="235"/>
      <c r="XES12" s="235"/>
      <c r="XET12" s="235"/>
      <c r="XEU12" s="235"/>
      <c r="XEV12" s="235"/>
      <c r="XEW12" s="235"/>
      <c r="XEX12" s="235"/>
      <c r="XEY12" s="235"/>
      <c r="XEZ12" s="235"/>
      <c r="XFA12" s="235"/>
      <c r="XFB12" s="235"/>
      <c r="XFC12" s="235"/>
      <c r="XFD12" s="235"/>
    </row>
    <row r="13" s="213" customFormat="1" ht="18" customHeight="1" spans="1:39 14370:16384">
      <c r="A13" s="236" t="s">
        <v>139</v>
      </c>
      <c r="B13" s="233">
        <f t="shared" si="0"/>
        <v>6164</v>
      </c>
      <c r="C13" s="233">
        <f t="shared" si="1"/>
        <v>0</v>
      </c>
      <c r="D13" s="238"/>
      <c r="E13" s="238"/>
      <c r="F13" s="238"/>
      <c r="G13" s="238"/>
      <c r="H13" s="233">
        <f t="shared" si="5"/>
        <v>407</v>
      </c>
      <c r="I13" s="238"/>
      <c r="J13" s="238"/>
      <c r="K13" s="238"/>
      <c r="L13" s="238"/>
      <c r="M13" s="238">
        <v>207</v>
      </c>
      <c r="N13" s="238"/>
      <c r="O13" s="238"/>
      <c r="P13" s="238"/>
      <c r="Q13" s="238"/>
      <c r="R13" s="238">
        <v>200</v>
      </c>
      <c r="S13" s="233">
        <f t="shared" si="2"/>
        <v>0</v>
      </c>
      <c r="T13" s="238"/>
      <c r="U13" s="239"/>
      <c r="V13" s="238"/>
      <c r="W13" s="238"/>
      <c r="X13" s="238"/>
      <c r="Y13" s="233">
        <f t="shared" si="3"/>
        <v>32</v>
      </c>
      <c r="Z13" s="238">
        <v>31</v>
      </c>
      <c r="AA13" s="238">
        <v>1</v>
      </c>
      <c r="AB13" s="238"/>
      <c r="AC13" s="238">
        <v>1619</v>
      </c>
      <c r="AD13" s="233">
        <f t="shared" si="4"/>
        <v>4106</v>
      </c>
      <c r="AE13" s="238"/>
      <c r="AF13" s="238"/>
      <c r="AG13" s="238"/>
      <c r="AH13" s="238">
        <v>4106</v>
      </c>
      <c r="AI13" s="240"/>
      <c r="AJ13" s="238"/>
      <c r="AK13" s="238"/>
      <c r="AL13" s="213"/>
      <c r="AM13" s="213"/>
      <c r="UFR13" s="235"/>
      <c r="UFS13" s="235"/>
      <c r="UFT13" s="235"/>
      <c r="UFU13" s="235"/>
      <c r="UFV13" s="235"/>
      <c r="UFW13" s="235"/>
      <c r="UFX13" s="235"/>
      <c r="UFY13" s="235"/>
      <c r="UFZ13" s="235"/>
      <c r="UGA13" s="235"/>
      <c r="UGB13" s="235"/>
      <c r="UGC13" s="235"/>
      <c r="UGD13" s="235"/>
      <c r="UGE13" s="235"/>
      <c r="UGF13" s="235"/>
      <c r="UGG13" s="235"/>
      <c r="UGH13" s="235"/>
      <c r="UGI13" s="235"/>
      <c r="UGJ13" s="235"/>
      <c r="UGK13" s="235"/>
      <c r="UGL13" s="235"/>
      <c r="UGM13" s="235"/>
      <c r="UGN13" s="235"/>
      <c r="UGO13" s="235"/>
      <c r="UGP13" s="235"/>
      <c r="UGQ13" s="235"/>
      <c r="UGR13" s="235"/>
      <c r="UGS13" s="235"/>
      <c r="UGT13" s="235"/>
      <c r="UGU13" s="235"/>
      <c r="UGV13" s="235"/>
      <c r="UGW13" s="235"/>
      <c r="UGX13" s="235"/>
      <c r="UGY13" s="235"/>
      <c r="UGZ13" s="235"/>
      <c r="UHA13" s="235"/>
      <c r="UHB13" s="235"/>
      <c r="UHC13" s="235"/>
      <c r="UHD13" s="235"/>
      <c r="UHE13" s="235"/>
      <c r="UHF13" s="235"/>
      <c r="UHG13" s="235"/>
      <c r="UHH13" s="235"/>
      <c r="UHI13" s="235"/>
      <c r="UHJ13" s="235"/>
      <c r="UHK13" s="235"/>
      <c r="UHL13" s="235"/>
      <c r="UHM13" s="235"/>
      <c r="UHN13" s="235"/>
      <c r="UHO13" s="235"/>
      <c r="UHP13" s="235"/>
      <c r="UHQ13" s="235"/>
      <c r="UHR13" s="235"/>
      <c r="UHS13" s="235"/>
      <c r="UHT13" s="235"/>
      <c r="UHU13" s="235"/>
      <c r="UHV13" s="235"/>
      <c r="UHW13" s="235"/>
      <c r="UHX13" s="235"/>
      <c r="UHY13" s="235"/>
      <c r="UHZ13" s="235"/>
      <c r="UIA13" s="235"/>
      <c r="UIB13" s="235"/>
      <c r="UIC13" s="235"/>
      <c r="UID13" s="235"/>
      <c r="UIE13" s="235"/>
      <c r="UIF13" s="235"/>
      <c r="UIG13" s="235"/>
      <c r="UIH13" s="235"/>
      <c r="UII13" s="235"/>
      <c r="UIJ13" s="235"/>
      <c r="UIK13" s="235"/>
      <c r="UIL13" s="235"/>
      <c r="UIM13" s="235"/>
      <c r="UIN13" s="235"/>
      <c r="UIO13" s="235"/>
      <c r="UIP13" s="235"/>
      <c r="UIQ13" s="235"/>
      <c r="UIR13" s="235"/>
      <c r="UIS13" s="235"/>
      <c r="UIT13" s="235"/>
      <c r="UIU13" s="235"/>
      <c r="UIV13" s="235"/>
      <c r="UIW13" s="235"/>
      <c r="UIX13" s="235"/>
      <c r="UIY13" s="235"/>
      <c r="UIZ13" s="235"/>
      <c r="UJA13" s="235"/>
      <c r="UJB13" s="235"/>
      <c r="UJC13" s="235"/>
      <c r="UJD13" s="235"/>
      <c r="UJE13" s="235"/>
      <c r="UJF13" s="235"/>
      <c r="UJG13" s="235"/>
      <c r="UJH13" s="235"/>
      <c r="UJI13" s="235"/>
      <c r="UJJ13" s="235"/>
      <c r="UJK13" s="235"/>
      <c r="UJL13" s="235"/>
      <c r="UJM13" s="235"/>
      <c r="UJN13" s="235"/>
      <c r="UJO13" s="235"/>
      <c r="UJP13" s="235"/>
      <c r="UJQ13" s="235"/>
      <c r="UJR13" s="235"/>
      <c r="UJS13" s="235"/>
      <c r="UJT13" s="235"/>
      <c r="UJU13" s="235"/>
      <c r="UJV13" s="235"/>
      <c r="UJW13" s="235"/>
      <c r="UJX13" s="235"/>
      <c r="UJY13" s="235"/>
      <c r="UJZ13" s="235"/>
      <c r="UKA13" s="235"/>
      <c r="UKB13" s="235"/>
      <c r="UKC13" s="235"/>
      <c r="UKD13" s="235"/>
      <c r="UKE13" s="235"/>
      <c r="UKF13" s="235"/>
      <c r="UKG13" s="235"/>
      <c r="UKH13" s="235"/>
      <c r="UKI13" s="235"/>
      <c r="UKJ13" s="235"/>
      <c r="UKK13" s="235"/>
      <c r="UKL13" s="235"/>
      <c r="UKM13" s="235"/>
      <c r="UKN13" s="235"/>
      <c r="UKO13" s="235"/>
      <c r="UKP13" s="235"/>
      <c r="UKQ13" s="235"/>
      <c r="UKR13" s="235"/>
      <c r="UKS13" s="235"/>
      <c r="UKT13" s="235"/>
      <c r="UKU13" s="235"/>
      <c r="UKV13" s="235"/>
      <c r="UKW13" s="235"/>
      <c r="UKX13" s="235"/>
      <c r="UKY13" s="235"/>
      <c r="UKZ13" s="235"/>
      <c r="ULA13" s="235"/>
      <c r="ULB13" s="235"/>
      <c r="ULC13" s="235"/>
      <c r="ULD13" s="235"/>
      <c r="ULE13" s="235"/>
      <c r="ULF13" s="235"/>
      <c r="ULG13" s="235"/>
      <c r="ULH13" s="235"/>
      <c r="ULI13" s="235"/>
      <c r="ULJ13" s="235"/>
      <c r="ULK13" s="235"/>
      <c r="ULL13" s="235"/>
      <c r="ULM13" s="235"/>
      <c r="ULN13" s="235"/>
      <c r="ULO13" s="235"/>
      <c r="ULP13" s="235"/>
      <c r="ULQ13" s="235"/>
      <c r="ULR13" s="235"/>
      <c r="ULS13" s="235"/>
      <c r="ULT13" s="235"/>
      <c r="ULU13" s="235"/>
      <c r="ULV13" s="235"/>
      <c r="ULW13" s="235"/>
      <c r="ULX13" s="235"/>
      <c r="ULY13" s="235"/>
      <c r="ULZ13" s="235"/>
      <c r="UMA13" s="235"/>
      <c r="UMB13" s="235"/>
      <c r="UMC13" s="235"/>
      <c r="UMD13" s="235"/>
      <c r="UME13" s="235"/>
      <c r="UMF13" s="235"/>
      <c r="UMG13" s="235"/>
      <c r="UMH13" s="235"/>
      <c r="UMI13" s="235"/>
      <c r="UMJ13" s="235"/>
      <c r="UMK13" s="235"/>
      <c r="UML13" s="235"/>
      <c r="UMM13" s="235"/>
      <c r="UMN13" s="235"/>
      <c r="UMO13" s="235"/>
      <c r="UMP13" s="235"/>
      <c r="UMQ13" s="235"/>
      <c r="UMR13" s="235"/>
      <c r="UMS13" s="235"/>
      <c r="UMT13" s="235"/>
      <c r="UMU13" s="235"/>
      <c r="UMV13" s="235"/>
      <c r="UMW13" s="235"/>
      <c r="UMX13" s="235"/>
      <c r="UMY13" s="235"/>
      <c r="UMZ13" s="235"/>
      <c r="UNA13" s="235"/>
      <c r="UNB13" s="235"/>
      <c r="UNC13" s="235"/>
      <c r="UND13" s="235"/>
      <c r="UNE13" s="235"/>
      <c r="UNF13" s="235"/>
      <c r="UNG13" s="235"/>
      <c r="UNH13" s="235"/>
      <c r="UNI13" s="235"/>
      <c r="UNJ13" s="235"/>
      <c r="UNK13" s="235"/>
      <c r="UNL13" s="235"/>
      <c r="UNM13" s="235"/>
      <c r="UNN13" s="235"/>
      <c r="UNO13" s="235"/>
      <c r="UNP13" s="235"/>
      <c r="UNQ13" s="235"/>
      <c r="UNR13" s="235"/>
      <c r="UNS13" s="235"/>
      <c r="UNT13" s="235"/>
      <c r="UNU13" s="235"/>
      <c r="UNV13" s="235"/>
      <c r="UNW13" s="235"/>
      <c r="UNX13" s="235"/>
      <c r="UNY13" s="235"/>
      <c r="UNZ13" s="235"/>
      <c r="UOA13" s="235"/>
      <c r="UOB13" s="235"/>
      <c r="UOC13" s="235"/>
      <c r="UOD13" s="235"/>
      <c r="UOE13" s="235"/>
      <c r="UOF13" s="235"/>
      <c r="UOG13" s="235"/>
      <c r="UOH13" s="235"/>
      <c r="UOI13" s="235"/>
      <c r="UOJ13" s="235"/>
      <c r="UOK13" s="235"/>
      <c r="UOL13" s="235"/>
      <c r="UOM13" s="235"/>
      <c r="UON13" s="235"/>
      <c r="UOO13" s="235"/>
      <c r="UOP13" s="235"/>
      <c r="UOQ13" s="235"/>
      <c r="UOR13" s="235"/>
      <c r="UOS13" s="235"/>
      <c r="UOT13" s="235"/>
      <c r="UOU13" s="235"/>
      <c r="UOV13" s="235"/>
      <c r="UOW13" s="235"/>
      <c r="UOX13" s="235"/>
      <c r="UOY13" s="235"/>
      <c r="UOZ13" s="235"/>
      <c r="UPA13" s="235"/>
      <c r="UPB13" s="235"/>
      <c r="UPC13" s="235"/>
      <c r="UPD13" s="235"/>
      <c r="UPE13" s="235"/>
      <c r="UPF13" s="235"/>
      <c r="UPG13" s="235"/>
      <c r="UPH13" s="235"/>
      <c r="UPI13" s="235"/>
      <c r="UPJ13" s="235"/>
      <c r="UPK13" s="235"/>
      <c r="UPL13" s="235"/>
      <c r="UPM13" s="235"/>
      <c r="UPN13" s="235"/>
      <c r="UPO13" s="235"/>
      <c r="UPP13" s="235"/>
      <c r="UPQ13" s="235"/>
      <c r="UPR13" s="235"/>
      <c r="UPS13" s="235"/>
      <c r="UPT13" s="235"/>
      <c r="UPU13" s="235"/>
      <c r="UPV13" s="235"/>
      <c r="UPW13" s="235"/>
      <c r="UPX13" s="235"/>
      <c r="UPY13" s="235"/>
      <c r="UPZ13" s="235"/>
      <c r="UQA13" s="235"/>
      <c r="UQB13" s="235"/>
      <c r="UQC13" s="235"/>
      <c r="UQD13" s="235"/>
      <c r="UQE13" s="235"/>
      <c r="UQF13" s="235"/>
      <c r="UQG13" s="235"/>
      <c r="UQH13" s="235"/>
      <c r="UQI13" s="235"/>
      <c r="UQJ13" s="235"/>
      <c r="UQK13" s="235"/>
      <c r="UQL13" s="235"/>
      <c r="UQM13" s="235"/>
      <c r="UQN13" s="235"/>
      <c r="UQO13" s="235"/>
      <c r="UQP13" s="235"/>
      <c r="UQQ13" s="235"/>
      <c r="UQR13" s="235"/>
      <c r="UQS13" s="235"/>
      <c r="UQT13" s="235"/>
      <c r="UQU13" s="235"/>
      <c r="UQV13" s="235"/>
      <c r="UQW13" s="235"/>
      <c r="UQX13" s="235"/>
      <c r="UQY13" s="235"/>
      <c r="UQZ13" s="235"/>
      <c r="URA13" s="235"/>
      <c r="URB13" s="235"/>
      <c r="URC13" s="235"/>
      <c r="URD13" s="235"/>
      <c r="URE13" s="235"/>
      <c r="URF13" s="235"/>
      <c r="URG13" s="235"/>
      <c r="URH13" s="235"/>
      <c r="URI13" s="235"/>
      <c r="URJ13" s="235"/>
      <c r="URK13" s="235"/>
      <c r="URL13" s="235"/>
      <c r="URM13" s="235"/>
      <c r="URN13" s="235"/>
      <c r="URO13" s="235"/>
      <c r="URP13" s="235"/>
      <c r="URQ13" s="235"/>
      <c r="URR13" s="235"/>
      <c r="URS13" s="235"/>
      <c r="URT13" s="235"/>
      <c r="URU13" s="235"/>
      <c r="URV13" s="235"/>
      <c r="URW13" s="235"/>
      <c r="URX13" s="235"/>
      <c r="URY13" s="235"/>
      <c r="URZ13" s="235"/>
      <c r="USA13" s="235"/>
      <c r="USB13" s="235"/>
      <c r="USC13" s="235"/>
      <c r="USD13" s="235"/>
      <c r="USE13" s="235"/>
      <c r="USF13" s="235"/>
      <c r="USG13" s="235"/>
      <c r="USH13" s="235"/>
      <c r="USI13" s="235"/>
      <c r="USJ13" s="235"/>
      <c r="USK13" s="235"/>
      <c r="USL13" s="235"/>
      <c r="USM13" s="235"/>
      <c r="USN13" s="235"/>
      <c r="USO13" s="235"/>
      <c r="USP13" s="235"/>
      <c r="USQ13" s="235"/>
      <c r="USR13" s="235"/>
      <c r="USS13" s="235"/>
      <c r="UST13" s="235"/>
      <c r="USU13" s="235"/>
      <c r="USV13" s="235"/>
      <c r="USW13" s="235"/>
      <c r="USX13" s="235"/>
      <c r="USY13" s="235"/>
      <c r="USZ13" s="235"/>
      <c r="UTA13" s="235"/>
      <c r="UTB13" s="235"/>
      <c r="UTC13" s="235"/>
      <c r="UTD13" s="235"/>
      <c r="UTE13" s="235"/>
      <c r="UTF13" s="235"/>
      <c r="UTG13" s="235"/>
      <c r="UTH13" s="235"/>
      <c r="UTI13" s="235"/>
      <c r="UTJ13" s="235"/>
      <c r="UTK13" s="235"/>
      <c r="UTL13" s="235"/>
      <c r="UTM13" s="235"/>
      <c r="UTN13" s="235"/>
      <c r="UTO13" s="235"/>
      <c r="UTP13" s="235"/>
      <c r="UTQ13" s="235"/>
      <c r="UTR13" s="235"/>
      <c r="UTS13" s="235"/>
      <c r="UTT13" s="235"/>
      <c r="UTU13" s="235"/>
      <c r="UTV13" s="235"/>
      <c r="UTW13" s="235"/>
      <c r="UTX13" s="235"/>
      <c r="UTY13" s="235"/>
      <c r="UTZ13" s="235"/>
      <c r="UUA13" s="235"/>
      <c r="UUB13" s="235"/>
      <c r="UUC13" s="235"/>
      <c r="UUD13" s="235"/>
      <c r="UUE13" s="235"/>
      <c r="UUF13" s="235"/>
      <c r="UUG13" s="235"/>
      <c r="UUH13" s="235"/>
      <c r="UUI13" s="235"/>
      <c r="UUJ13" s="235"/>
      <c r="UUK13" s="235"/>
      <c r="UUL13" s="235"/>
      <c r="UUM13" s="235"/>
      <c r="UUN13" s="235"/>
      <c r="UUO13" s="235"/>
      <c r="UUP13" s="235"/>
      <c r="UUQ13" s="235"/>
      <c r="UUR13" s="235"/>
      <c r="UUS13" s="235"/>
      <c r="UUT13" s="235"/>
      <c r="UUU13" s="235"/>
      <c r="UUV13" s="235"/>
      <c r="UUW13" s="235"/>
      <c r="UUX13" s="235"/>
      <c r="UUY13" s="235"/>
      <c r="UUZ13" s="235"/>
      <c r="UVA13" s="235"/>
      <c r="UVB13" s="235"/>
      <c r="UVC13" s="235"/>
      <c r="UVD13" s="235"/>
      <c r="UVE13" s="235"/>
      <c r="UVF13" s="235"/>
      <c r="UVG13" s="235"/>
      <c r="UVH13" s="235"/>
      <c r="UVI13" s="235"/>
      <c r="UVJ13" s="235"/>
      <c r="UVK13" s="235"/>
      <c r="UVL13" s="235"/>
      <c r="UVM13" s="235"/>
      <c r="UVN13" s="235"/>
      <c r="UVO13" s="235"/>
      <c r="UVP13" s="235"/>
      <c r="UVQ13" s="235"/>
      <c r="UVR13" s="235"/>
      <c r="UVS13" s="235"/>
      <c r="UVT13" s="235"/>
      <c r="UVU13" s="235"/>
      <c r="UVV13" s="235"/>
      <c r="UVW13" s="235"/>
      <c r="UVX13" s="235"/>
      <c r="UVY13" s="235"/>
      <c r="UVZ13" s="235"/>
      <c r="UWA13" s="235"/>
      <c r="UWB13" s="235"/>
      <c r="UWC13" s="235"/>
      <c r="UWD13" s="235"/>
      <c r="UWE13" s="235"/>
      <c r="UWF13" s="235"/>
      <c r="UWG13" s="235"/>
      <c r="UWH13" s="235"/>
      <c r="UWI13" s="235"/>
      <c r="UWJ13" s="235"/>
      <c r="UWK13" s="235"/>
      <c r="UWL13" s="235"/>
      <c r="UWM13" s="235"/>
      <c r="UWN13" s="235"/>
      <c r="UWO13" s="235"/>
      <c r="UWP13" s="235"/>
      <c r="UWQ13" s="235"/>
      <c r="UWR13" s="235"/>
      <c r="UWS13" s="235"/>
      <c r="UWT13" s="235"/>
      <c r="UWU13" s="235"/>
      <c r="UWV13" s="235"/>
      <c r="UWW13" s="235"/>
      <c r="UWX13" s="235"/>
      <c r="UWY13" s="235"/>
      <c r="UWZ13" s="235"/>
      <c r="UXA13" s="235"/>
      <c r="UXB13" s="235"/>
      <c r="UXC13" s="235"/>
      <c r="UXD13" s="235"/>
      <c r="UXE13" s="235"/>
      <c r="UXF13" s="235"/>
      <c r="UXG13" s="235"/>
      <c r="UXH13" s="235"/>
      <c r="UXI13" s="235"/>
      <c r="UXJ13" s="235"/>
      <c r="UXK13" s="235"/>
      <c r="UXL13" s="235"/>
      <c r="UXM13" s="235"/>
      <c r="UXN13" s="235"/>
      <c r="UXO13" s="235"/>
      <c r="UXP13" s="235"/>
      <c r="UXQ13" s="235"/>
      <c r="UXR13" s="235"/>
      <c r="UXS13" s="235"/>
      <c r="UXT13" s="235"/>
      <c r="UXU13" s="235"/>
      <c r="UXV13" s="235"/>
      <c r="UXW13" s="235"/>
      <c r="UXX13" s="235"/>
      <c r="UXY13" s="235"/>
      <c r="UXZ13" s="235"/>
      <c r="UYA13" s="235"/>
      <c r="UYB13" s="235"/>
      <c r="UYC13" s="235"/>
      <c r="UYD13" s="235"/>
      <c r="UYE13" s="235"/>
      <c r="UYF13" s="235"/>
      <c r="UYG13" s="235"/>
      <c r="UYH13" s="235"/>
      <c r="UYI13" s="235"/>
      <c r="UYJ13" s="235"/>
      <c r="UYK13" s="235"/>
      <c r="UYL13" s="235"/>
      <c r="UYM13" s="235"/>
      <c r="UYN13" s="235"/>
      <c r="UYO13" s="235"/>
      <c r="UYP13" s="235"/>
      <c r="UYQ13" s="235"/>
      <c r="UYR13" s="235"/>
      <c r="UYS13" s="235"/>
      <c r="UYT13" s="235"/>
      <c r="UYU13" s="235"/>
      <c r="UYV13" s="235"/>
      <c r="UYW13" s="235"/>
      <c r="UYX13" s="235"/>
      <c r="UYY13" s="235"/>
      <c r="UYZ13" s="235"/>
      <c r="UZA13" s="235"/>
      <c r="UZB13" s="235"/>
      <c r="UZC13" s="235"/>
      <c r="UZD13" s="235"/>
      <c r="UZE13" s="235"/>
      <c r="UZF13" s="235"/>
      <c r="UZG13" s="235"/>
      <c r="UZH13" s="235"/>
      <c r="UZI13" s="235"/>
      <c r="UZJ13" s="235"/>
      <c r="UZK13" s="235"/>
      <c r="UZL13" s="235"/>
      <c r="UZM13" s="235"/>
      <c r="UZN13" s="235"/>
      <c r="UZO13" s="235"/>
      <c r="UZP13" s="235"/>
      <c r="UZQ13" s="235"/>
      <c r="UZR13" s="235"/>
      <c r="UZS13" s="235"/>
      <c r="UZT13" s="235"/>
      <c r="UZU13" s="235"/>
      <c r="UZV13" s="235"/>
      <c r="UZW13" s="235"/>
      <c r="UZX13" s="235"/>
      <c r="UZY13" s="235"/>
      <c r="UZZ13" s="235"/>
      <c r="VAA13" s="235"/>
      <c r="VAB13" s="235"/>
      <c r="VAC13" s="235"/>
      <c r="VAD13" s="235"/>
      <c r="VAE13" s="235"/>
      <c r="VAF13" s="235"/>
      <c r="VAG13" s="235"/>
      <c r="VAH13" s="235"/>
      <c r="VAI13" s="235"/>
      <c r="VAJ13" s="235"/>
      <c r="VAK13" s="235"/>
      <c r="VAL13" s="235"/>
      <c r="VAM13" s="235"/>
      <c r="VAN13" s="235"/>
      <c r="VAO13" s="235"/>
      <c r="VAP13" s="235"/>
      <c r="VAQ13" s="235"/>
      <c r="VAR13" s="235"/>
      <c r="VAS13" s="235"/>
      <c r="VAT13" s="235"/>
      <c r="VAU13" s="235"/>
      <c r="VAV13" s="235"/>
      <c r="VAW13" s="235"/>
      <c r="VAX13" s="235"/>
      <c r="VAY13" s="235"/>
      <c r="VAZ13" s="235"/>
      <c r="VBA13" s="235"/>
      <c r="VBB13" s="235"/>
      <c r="VBC13" s="235"/>
      <c r="VBD13" s="235"/>
      <c r="VBE13" s="235"/>
      <c r="VBF13" s="235"/>
      <c r="VBG13" s="235"/>
      <c r="VBH13" s="235"/>
      <c r="VBI13" s="235"/>
      <c r="VBJ13" s="235"/>
      <c r="VBK13" s="235"/>
      <c r="VBL13" s="235"/>
      <c r="VBM13" s="235"/>
      <c r="VBN13" s="235"/>
      <c r="VBO13" s="235"/>
      <c r="VBP13" s="235"/>
      <c r="VBQ13" s="235"/>
      <c r="VBR13" s="235"/>
      <c r="VBS13" s="235"/>
      <c r="VBT13" s="235"/>
      <c r="VBU13" s="235"/>
      <c r="VBV13" s="235"/>
      <c r="VBW13" s="235"/>
      <c r="VBX13" s="235"/>
      <c r="VBY13" s="235"/>
      <c r="VBZ13" s="235"/>
      <c r="VCA13" s="235"/>
      <c r="VCB13" s="235"/>
      <c r="VCC13" s="235"/>
      <c r="VCD13" s="235"/>
      <c r="VCE13" s="235"/>
      <c r="VCF13" s="235"/>
      <c r="VCG13" s="235"/>
      <c r="VCH13" s="235"/>
      <c r="VCI13" s="235"/>
      <c r="VCJ13" s="235"/>
      <c r="VCK13" s="235"/>
      <c r="VCL13" s="235"/>
      <c r="VCM13" s="235"/>
      <c r="VCN13" s="235"/>
      <c r="VCO13" s="235"/>
      <c r="VCP13" s="235"/>
      <c r="VCQ13" s="235"/>
      <c r="VCR13" s="235"/>
      <c r="VCS13" s="235"/>
      <c r="VCT13" s="235"/>
      <c r="VCU13" s="235"/>
      <c r="VCV13" s="235"/>
      <c r="VCW13" s="235"/>
      <c r="VCX13" s="235"/>
      <c r="VCY13" s="235"/>
      <c r="VCZ13" s="235"/>
      <c r="VDA13" s="235"/>
      <c r="VDB13" s="235"/>
      <c r="VDC13" s="235"/>
      <c r="VDD13" s="235"/>
      <c r="VDE13" s="235"/>
      <c r="VDF13" s="235"/>
      <c r="VDG13" s="235"/>
      <c r="VDH13" s="235"/>
      <c r="VDI13" s="235"/>
      <c r="VDJ13" s="235"/>
      <c r="VDK13" s="235"/>
      <c r="VDL13" s="235"/>
      <c r="VDM13" s="235"/>
      <c r="VDN13" s="235"/>
      <c r="VDO13" s="235"/>
      <c r="VDP13" s="235"/>
      <c r="VDQ13" s="235"/>
      <c r="VDR13" s="235"/>
      <c r="VDS13" s="235"/>
      <c r="VDT13" s="235"/>
      <c r="VDU13" s="235"/>
      <c r="VDV13" s="235"/>
      <c r="VDW13" s="235"/>
      <c r="VDX13" s="235"/>
      <c r="VDY13" s="235"/>
      <c r="VDZ13" s="235"/>
      <c r="VEA13" s="235"/>
      <c r="VEB13" s="235"/>
      <c r="VEC13" s="235"/>
      <c r="VED13" s="235"/>
      <c r="VEE13" s="235"/>
      <c r="VEF13" s="235"/>
      <c r="VEG13" s="235"/>
      <c r="VEH13" s="235"/>
      <c r="VEI13" s="235"/>
      <c r="VEJ13" s="235"/>
      <c r="VEK13" s="235"/>
      <c r="VEL13" s="235"/>
      <c r="VEM13" s="235"/>
      <c r="VEN13" s="235"/>
      <c r="VEO13" s="235"/>
      <c r="VEP13" s="235"/>
      <c r="VEQ13" s="235"/>
      <c r="VER13" s="235"/>
      <c r="VES13" s="235"/>
      <c r="VET13" s="235"/>
      <c r="VEU13" s="235"/>
      <c r="VEV13" s="235"/>
      <c r="VEW13" s="235"/>
      <c r="VEX13" s="235"/>
      <c r="VEY13" s="235"/>
      <c r="VEZ13" s="235"/>
      <c r="VFA13" s="235"/>
      <c r="VFB13" s="235"/>
      <c r="VFC13" s="235"/>
      <c r="VFD13" s="235"/>
      <c r="VFE13" s="235"/>
      <c r="VFF13" s="235"/>
      <c r="VFG13" s="235"/>
      <c r="VFH13" s="235"/>
      <c r="VFI13" s="235"/>
      <c r="VFJ13" s="235"/>
      <c r="VFK13" s="235"/>
      <c r="VFL13" s="235"/>
      <c r="VFM13" s="235"/>
      <c r="VFN13" s="235"/>
      <c r="VFO13" s="235"/>
      <c r="VFP13" s="235"/>
      <c r="VFQ13" s="235"/>
      <c r="VFR13" s="235"/>
      <c r="VFS13" s="235"/>
      <c r="VFT13" s="235"/>
      <c r="VFU13" s="235"/>
      <c r="VFV13" s="235"/>
      <c r="VFW13" s="235"/>
      <c r="VFX13" s="235"/>
      <c r="VFY13" s="235"/>
      <c r="VFZ13" s="235"/>
      <c r="VGA13" s="235"/>
      <c r="VGB13" s="235"/>
      <c r="VGC13" s="235"/>
      <c r="VGD13" s="235"/>
      <c r="VGE13" s="235"/>
      <c r="VGF13" s="235"/>
      <c r="VGG13" s="235"/>
      <c r="VGH13" s="235"/>
      <c r="VGI13" s="235"/>
      <c r="VGJ13" s="235"/>
      <c r="VGK13" s="235"/>
      <c r="VGL13" s="235"/>
      <c r="VGM13" s="235"/>
      <c r="VGN13" s="235"/>
      <c r="VGO13" s="235"/>
      <c r="VGP13" s="235"/>
      <c r="VGQ13" s="235"/>
      <c r="VGR13" s="235"/>
      <c r="VGS13" s="235"/>
      <c r="VGT13" s="235"/>
      <c r="VGU13" s="235"/>
      <c r="VGV13" s="235"/>
      <c r="VGW13" s="235"/>
      <c r="VGX13" s="235"/>
      <c r="VGY13" s="235"/>
      <c r="VGZ13" s="235"/>
      <c r="VHA13" s="235"/>
      <c r="VHB13" s="235"/>
      <c r="VHC13" s="235"/>
      <c r="VHD13" s="235"/>
      <c r="VHE13" s="235"/>
      <c r="VHF13" s="235"/>
      <c r="VHG13" s="235"/>
      <c r="VHH13" s="235"/>
      <c r="VHI13" s="235"/>
      <c r="VHJ13" s="235"/>
      <c r="VHK13" s="235"/>
      <c r="VHL13" s="235"/>
      <c r="VHM13" s="235"/>
      <c r="VHN13" s="235"/>
      <c r="VHO13" s="235"/>
      <c r="VHP13" s="235"/>
      <c r="VHQ13" s="235"/>
      <c r="VHR13" s="235"/>
      <c r="VHS13" s="235"/>
      <c r="VHT13" s="235"/>
      <c r="VHU13" s="235"/>
      <c r="VHV13" s="235"/>
      <c r="VHW13" s="235"/>
      <c r="VHX13" s="235"/>
      <c r="VHY13" s="235"/>
      <c r="VHZ13" s="235"/>
      <c r="VIA13" s="235"/>
      <c r="VIB13" s="235"/>
      <c r="VIC13" s="235"/>
      <c r="VID13" s="235"/>
      <c r="VIE13" s="235"/>
      <c r="VIF13" s="235"/>
      <c r="VIG13" s="235"/>
      <c r="VIH13" s="235"/>
      <c r="VII13" s="235"/>
      <c r="VIJ13" s="235"/>
      <c r="VIK13" s="235"/>
      <c r="VIL13" s="235"/>
      <c r="VIM13" s="235"/>
      <c r="VIN13" s="235"/>
      <c r="VIO13" s="235"/>
      <c r="VIP13" s="235"/>
      <c r="VIQ13" s="235"/>
      <c r="VIR13" s="235"/>
      <c r="VIS13" s="235"/>
      <c r="VIT13" s="235"/>
      <c r="VIU13" s="235"/>
      <c r="VIV13" s="235"/>
      <c r="VIW13" s="235"/>
      <c r="VIX13" s="235"/>
      <c r="VIY13" s="235"/>
      <c r="VIZ13" s="235"/>
      <c r="VJA13" s="235"/>
      <c r="VJB13" s="235"/>
      <c r="VJC13" s="235"/>
      <c r="VJD13" s="235"/>
      <c r="VJE13" s="235"/>
      <c r="VJF13" s="235"/>
      <c r="VJG13" s="235"/>
      <c r="VJH13" s="235"/>
      <c r="VJI13" s="235"/>
      <c r="VJJ13" s="235"/>
      <c r="VJK13" s="235"/>
      <c r="VJL13" s="235"/>
      <c r="VJM13" s="235"/>
      <c r="VJN13" s="235"/>
      <c r="VJO13" s="235"/>
      <c r="VJP13" s="235"/>
      <c r="VJQ13" s="235"/>
      <c r="VJR13" s="235"/>
      <c r="VJS13" s="235"/>
      <c r="VJT13" s="235"/>
      <c r="VJU13" s="235"/>
      <c r="VJV13" s="235"/>
      <c r="VJW13" s="235"/>
      <c r="VJX13" s="235"/>
      <c r="VJY13" s="235"/>
      <c r="VJZ13" s="235"/>
      <c r="VKA13" s="235"/>
      <c r="VKB13" s="235"/>
      <c r="VKC13" s="235"/>
      <c r="VKD13" s="235"/>
      <c r="VKE13" s="235"/>
      <c r="VKF13" s="235"/>
      <c r="VKG13" s="235"/>
      <c r="VKH13" s="235"/>
      <c r="VKI13" s="235"/>
      <c r="VKJ13" s="235"/>
      <c r="VKK13" s="235"/>
      <c r="VKL13" s="235"/>
      <c r="VKM13" s="235"/>
      <c r="VKN13" s="235"/>
      <c r="VKO13" s="235"/>
      <c r="VKP13" s="235"/>
      <c r="VKQ13" s="235"/>
      <c r="VKR13" s="235"/>
      <c r="VKS13" s="235"/>
      <c r="VKT13" s="235"/>
      <c r="VKU13" s="235"/>
      <c r="VKV13" s="235"/>
      <c r="VKW13" s="235"/>
      <c r="VKX13" s="235"/>
      <c r="VKY13" s="235"/>
      <c r="VKZ13" s="235"/>
      <c r="VLA13" s="235"/>
      <c r="VLB13" s="235"/>
      <c r="VLC13" s="235"/>
      <c r="VLD13" s="235"/>
      <c r="VLE13" s="235"/>
      <c r="VLF13" s="235"/>
      <c r="VLG13" s="235"/>
      <c r="VLH13" s="235"/>
      <c r="VLI13" s="235"/>
      <c r="VLJ13" s="235"/>
      <c r="VLK13" s="235"/>
      <c r="VLL13" s="235"/>
      <c r="VLM13" s="235"/>
      <c r="VLN13" s="235"/>
      <c r="VLO13" s="235"/>
      <c r="VLP13" s="235"/>
      <c r="VLQ13" s="235"/>
      <c r="VLR13" s="235"/>
      <c r="VLS13" s="235"/>
      <c r="VLT13" s="235"/>
      <c r="VLU13" s="235"/>
      <c r="VLV13" s="235"/>
      <c r="VLW13" s="235"/>
      <c r="VLX13" s="235"/>
      <c r="VLY13" s="235"/>
      <c r="VLZ13" s="235"/>
      <c r="VMA13" s="235"/>
      <c r="VMB13" s="235"/>
      <c r="VMC13" s="235"/>
      <c r="VMD13" s="235"/>
      <c r="VME13" s="235"/>
      <c r="VMF13" s="235"/>
      <c r="VMG13" s="235"/>
      <c r="VMH13" s="235"/>
      <c r="VMI13" s="235"/>
      <c r="VMJ13" s="235"/>
      <c r="VMK13" s="235"/>
      <c r="VML13" s="235"/>
      <c r="VMM13" s="235"/>
      <c r="VMN13" s="235"/>
      <c r="VMO13" s="235"/>
      <c r="VMP13" s="235"/>
      <c r="VMQ13" s="235"/>
      <c r="VMR13" s="235"/>
      <c r="VMS13" s="235"/>
      <c r="VMT13" s="235"/>
      <c r="VMU13" s="235"/>
      <c r="VMV13" s="235"/>
      <c r="VMW13" s="235"/>
      <c r="VMX13" s="235"/>
      <c r="VMY13" s="235"/>
      <c r="VMZ13" s="235"/>
      <c r="VNA13" s="235"/>
      <c r="VNB13" s="235"/>
      <c r="VNC13" s="235"/>
      <c r="VND13" s="235"/>
      <c r="VNE13" s="235"/>
      <c r="VNF13" s="235"/>
      <c r="VNG13" s="235"/>
      <c r="VNH13" s="235"/>
      <c r="VNI13" s="235"/>
      <c r="VNJ13" s="235"/>
      <c r="VNK13" s="235"/>
      <c r="VNL13" s="235"/>
      <c r="VNM13" s="235"/>
      <c r="VNN13" s="235"/>
      <c r="VNO13" s="235"/>
      <c r="VNP13" s="235"/>
      <c r="VNQ13" s="235"/>
      <c r="VNR13" s="235"/>
      <c r="VNS13" s="235"/>
      <c r="VNT13" s="235"/>
      <c r="VNU13" s="235"/>
      <c r="VNV13" s="235"/>
      <c r="VNW13" s="235"/>
      <c r="VNX13" s="235"/>
      <c r="VNY13" s="235"/>
      <c r="VNZ13" s="235"/>
      <c r="VOA13" s="235"/>
      <c r="VOB13" s="235"/>
      <c r="VOC13" s="235"/>
      <c r="VOD13" s="235"/>
      <c r="VOE13" s="235"/>
      <c r="VOF13" s="235"/>
      <c r="VOG13" s="235"/>
      <c r="VOH13" s="235"/>
      <c r="VOI13" s="235"/>
      <c r="VOJ13" s="235"/>
      <c r="VOK13" s="235"/>
      <c r="VOL13" s="235"/>
      <c r="VOM13" s="235"/>
      <c r="VON13" s="235"/>
      <c r="VOO13" s="235"/>
      <c r="VOP13" s="235"/>
      <c r="VOQ13" s="235"/>
      <c r="VOR13" s="235"/>
      <c r="VOS13" s="235"/>
      <c r="VOT13" s="235"/>
      <c r="VOU13" s="235"/>
      <c r="VOV13" s="235"/>
      <c r="VOW13" s="235"/>
      <c r="VOX13" s="235"/>
      <c r="VOY13" s="235"/>
      <c r="VOZ13" s="235"/>
      <c r="VPA13" s="235"/>
      <c r="VPB13" s="235"/>
      <c r="VPC13" s="235"/>
      <c r="VPD13" s="235"/>
      <c r="VPE13" s="235"/>
      <c r="VPF13" s="235"/>
      <c r="VPG13" s="235"/>
      <c r="VPH13" s="235"/>
      <c r="VPI13" s="235"/>
      <c r="VPJ13" s="235"/>
      <c r="VPK13" s="235"/>
      <c r="VPL13" s="235"/>
      <c r="VPM13" s="235"/>
      <c r="VPN13" s="235"/>
      <c r="VPO13" s="235"/>
      <c r="VPP13" s="235"/>
      <c r="VPQ13" s="235"/>
      <c r="VPR13" s="235"/>
      <c r="VPS13" s="235"/>
      <c r="VPT13" s="235"/>
      <c r="VPU13" s="235"/>
      <c r="VPV13" s="235"/>
      <c r="VPW13" s="235"/>
      <c r="VPX13" s="235"/>
      <c r="VPY13" s="235"/>
      <c r="VPZ13" s="235"/>
      <c r="VQA13" s="235"/>
      <c r="VQB13" s="235"/>
      <c r="VQC13" s="235"/>
      <c r="VQD13" s="235"/>
      <c r="VQE13" s="235"/>
      <c r="VQF13" s="235"/>
      <c r="VQG13" s="235"/>
      <c r="VQH13" s="235"/>
      <c r="VQI13" s="235"/>
      <c r="VQJ13" s="235"/>
      <c r="VQK13" s="235"/>
      <c r="VQL13" s="235"/>
      <c r="VQM13" s="235"/>
      <c r="VQN13" s="235"/>
      <c r="VQO13" s="235"/>
      <c r="VQP13" s="235"/>
      <c r="VQQ13" s="235"/>
      <c r="VQR13" s="235"/>
      <c r="VQS13" s="235"/>
      <c r="VQT13" s="235"/>
      <c r="VQU13" s="235"/>
      <c r="VQV13" s="235"/>
      <c r="VQW13" s="235"/>
      <c r="VQX13" s="235"/>
      <c r="VQY13" s="235"/>
      <c r="VQZ13" s="235"/>
      <c r="VRA13" s="235"/>
      <c r="VRB13" s="235"/>
      <c r="VRC13" s="235"/>
      <c r="VRD13" s="235"/>
      <c r="VRE13" s="235"/>
      <c r="VRF13" s="235"/>
      <c r="VRG13" s="235"/>
      <c r="VRH13" s="235"/>
      <c r="VRI13" s="235"/>
      <c r="VRJ13" s="235"/>
      <c r="VRK13" s="235"/>
      <c r="VRL13" s="235"/>
      <c r="VRM13" s="235"/>
      <c r="VRN13" s="235"/>
      <c r="VRO13" s="235"/>
      <c r="VRP13" s="235"/>
      <c r="VRQ13" s="235"/>
      <c r="VRR13" s="235"/>
      <c r="VRS13" s="235"/>
      <c r="VRT13" s="235"/>
      <c r="VRU13" s="235"/>
      <c r="VRV13" s="235"/>
      <c r="VRW13" s="235"/>
      <c r="VRX13" s="235"/>
      <c r="VRY13" s="235"/>
      <c r="VRZ13" s="235"/>
      <c r="VSA13" s="235"/>
      <c r="VSB13" s="235"/>
      <c r="VSC13" s="235"/>
      <c r="VSD13" s="235"/>
      <c r="VSE13" s="235"/>
      <c r="VSF13" s="235"/>
      <c r="VSG13" s="235"/>
      <c r="VSH13" s="235"/>
      <c r="VSI13" s="235"/>
      <c r="VSJ13" s="235"/>
      <c r="VSK13" s="235"/>
      <c r="VSL13" s="235"/>
      <c r="VSM13" s="235"/>
      <c r="VSN13" s="235"/>
      <c r="VSO13" s="235"/>
      <c r="VSP13" s="235"/>
      <c r="VSQ13" s="235"/>
      <c r="VSR13" s="235"/>
      <c r="VSS13" s="235"/>
      <c r="VST13" s="235"/>
      <c r="VSU13" s="235"/>
      <c r="VSV13" s="235"/>
      <c r="VSW13" s="235"/>
      <c r="VSX13" s="235"/>
      <c r="VSY13" s="235"/>
      <c r="VSZ13" s="235"/>
      <c r="VTA13" s="235"/>
      <c r="VTB13" s="235"/>
      <c r="VTC13" s="235"/>
      <c r="VTD13" s="235"/>
      <c r="VTE13" s="235"/>
      <c r="VTF13" s="235"/>
      <c r="VTG13" s="235"/>
      <c r="VTH13" s="235"/>
      <c r="VTI13" s="235"/>
      <c r="VTJ13" s="235"/>
      <c r="VTK13" s="235"/>
      <c r="VTL13" s="235"/>
      <c r="VTM13" s="235"/>
      <c r="VTN13" s="235"/>
      <c r="VTO13" s="235"/>
      <c r="VTP13" s="235"/>
      <c r="VTQ13" s="235"/>
      <c r="VTR13" s="235"/>
      <c r="VTS13" s="235"/>
      <c r="VTT13" s="235"/>
      <c r="VTU13" s="235"/>
      <c r="VTV13" s="235"/>
      <c r="VTW13" s="235"/>
      <c r="VTX13" s="235"/>
      <c r="VTY13" s="235"/>
      <c r="VTZ13" s="235"/>
      <c r="VUA13" s="235"/>
      <c r="VUB13" s="235"/>
      <c r="VUC13" s="235"/>
      <c r="VUD13" s="235"/>
      <c r="VUE13" s="235"/>
      <c r="VUF13" s="235"/>
      <c r="VUG13" s="235"/>
      <c r="VUH13" s="235"/>
      <c r="VUI13" s="235"/>
      <c r="VUJ13" s="235"/>
      <c r="VUK13" s="235"/>
      <c r="VUL13" s="235"/>
      <c r="VUM13" s="235"/>
      <c r="VUN13" s="235"/>
      <c r="VUO13" s="235"/>
      <c r="VUP13" s="235"/>
      <c r="VUQ13" s="235"/>
      <c r="VUR13" s="235"/>
      <c r="VUS13" s="235"/>
      <c r="VUT13" s="235"/>
      <c r="VUU13" s="235"/>
      <c r="VUV13" s="235"/>
      <c r="VUW13" s="235"/>
      <c r="VUX13" s="235"/>
      <c r="VUY13" s="235"/>
      <c r="VUZ13" s="235"/>
      <c r="VVA13" s="235"/>
      <c r="VVB13" s="235"/>
      <c r="VVC13" s="235"/>
      <c r="VVD13" s="235"/>
      <c r="VVE13" s="235"/>
      <c r="VVF13" s="235"/>
      <c r="VVG13" s="235"/>
      <c r="VVH13" s="235"/>
      <c r="VVI13" s="235"/>
      <c r="VVJ13" s="235"/>
      <c r="VVK13" s="235"/>
      <c r="VVL13" s="235"/>
      <c r="VVM13" s="235"/>
      <c r="VVN13" s="235"/>
      <c r="VVO13" s="235"/>
      <c r="VVP13" s="235"/>
      <c r="VVQ13" s="235"/>
      <c r="VVR13" s="235"/>
      <c r="VVS13" s="235"/>
      <c r="VVT13" s="235"/>
      <c r="VVU13" s="235"/>
      <c r="VVV13" s="235"/>
      <c r="VVW13" s="235"/>
      <c r="VVX13" s="235"/>
      <c r="VVY13" s="235"/>
      <c r="VVZ13" s="235"/>
      <c r="VWA13" s="235"/>
      <c r="VWB13" s="235"/>
      <c r="VWC13" s="235"/>
      <c r="VWD13" s="235"/>
      <c r="VWE13" s="235"/>
      <c r="VWF13" s="235"/>
      <c r="VWG13" s="235"/>
      <c r="VWH13" s="235"/>
      <c r="VWI13" s="235"/>
      <c r="VWJ13" s="235"/>
      <c r="VWK13" s="235"/>
      <c r="VWL13" s="235"/>
      <c r="VWM13" s="235"/>
      <c r="VWN13" s="235"/>
      <c r="VWO13" s="235"/>
      <c r="VWP13" s="235"/>
      <c r="VWQ13" s="235"/>
      <c r="VWR13" s="235"/>
      <c r="VWS13" s="235"/>
      <c r="VWT13" s="235"/>
      <c r="VWU13" s="235"/>
      <c r="VWV13" s="235"/>
      <c r="VWW13" s="235"/>
      <c r="VWX13" s="235"/>
      <c r="VWY13" s="235"/>
      <c r="VWZ13" s="235"/>
      <c r="VXA13" s="235"/>
      <c r="VXB13" s="235"/>
      <c r="VXC13" s="235"/>
      <c r="VXD13" s="235"/>
      <c r="VXE13" s="235"/>
      <c r="VXF13" s="235"/>
      <c r="VXG13" s="235"/>
      <c r="VXH13" s="235"/>
      <c r="VXI13" s="235"/>
      <c r="VXJ13" s="235"/>
      <c r="VXK13" s="235"/>
      <c r="VXL13" s="235"/>
      <c r="VXM13" s="235"/>
      <c r="VXN13" s="235"/>
      <c r="VXO13" s="235"/>
      <c r="VXP13" s="235"/>
      <c r="VXQ13" s="235"/>
      <c r="VXR13" s="235"/>
      <c r="VXS13" s="235"/>
      <c r="VXT13" s="235"/>
      <c r="VXU13" s="235"/>
      <c r="VXV13" s="235"/>
      <c r="VXW13" s="235"/>
      <c r="VXX13" s="235"/>
      <c r="VXY13" s="235"/>
      <c r="VXZ13" s="235"/>
      <c r="VYA13" s="235"/>
      <c r="VYB13" s="235"/>
      <c r="VYC13" s="235"/>
      <c r="VYD13" s="235"/>
      <c r="VYE13" s="235"/>
      <c r="VYF13" s="235"/>
      <c r="VYG13" s="235"/>
      <c r="VYH13" s="235"/>
      <c r="VYI13" s="235"/>
      <c r="VYJ13" s="235"/>
      <c r="VYK13" s="235"/>
      <c r="VYL13" s="235"/>
      <c r="VYM13" s="235"/>
      <c r="VYN13" s="235"/>
      <c r="VYO13" s="235"/>
      <c r="VYP13" s="235"/>
      <c r="VYQ13" s="235"/>
      <c r="VYR13" s="235"/>
      <c r="VYS13" s="235"/>
      <c r="VYT13" s="235"/>
      <c r="VYU13" s="235"/>
      <c r="VYV13" s="235"/>
      <c r="VYW13" s="235"/>
      <c r="VYX13" s="235"/>
      <c r="VYY13" s="235"/>
      <c r="VYZ13" s="235"/>
      <c r="VZA13" s="235"/>
      <c r="VZB13" s="235"/>
      <c r="VZC13" s="235"/>
      <c r="VZD13" s="235"/>
      <c r="VZE13" s="235"/>
      <c r="VZF13" s="235"/>
      <c r="VZG13" s="235"/>
      <c r="VZH13" s="235"/>
      <c r="VZI13" s="235"/>
      <c r="VZJ13" s="235"/>
      <c r="VZK13" s="235"/>
      <c r="VZL13" s="235"/>
      <c r="VZM13" s="235"/>
      <c r="VZN13" s="235"/>
      <c r="VZO13" s="235"/>
      <c r="VZP13" s="235"/>
      <c r="VZQ13" s="235"/>
      <c r="VZR13" s="235"/>
      <c r="VZS13" s="235"/>
      <c r="VZT13" s="235"/>
      <c r="VZU13" s="235"/>
      <c r="VZV13" s="235"/>
      <c r="VZW13" s="235"/>
      <c r="VZX13" s="235"/>
      <c r="VZY13" s="235"/>
      <c r="VZZ13" s="235"/>
      <c r="WAA13" s="235"/>
      <c r="WAB13" s="235"/>
      <c r="WAC13" s="235"/>
      <c r="WAD13" s="235"/>
      <c r="WAE13" s="235"/>
      <c r="WAF13" s="235"/>
      <c r="WAG13" s="235"/>
      <c r="WAH13" s="235"/>
      <c r="WAI13" s="235"/>
      <c r="WAJ13" s="235"/>
      <c r="WAK13" s="235"/>
      <c r="WAL13" s="235"/>
      <c r="WAM13" s="235"/>
      <c r="WAN13" s="235"/>
      <c r="WAO13" s="235"/>
      <c r="WAP13" s="235"/>
      <c r="WAQ13" s="235"/>
      <c r="WAR13" s="235"/>
      <c r="WAS13" s="235"/>
      <c r="WAT13" s="235"/>
      <c r="WAU13" s="235"/>
      <c r="WAV13" s="235"/>
      <c r="WAW13" s="235"/>
      <c r="WAX13" s="235"/>
      <c r="WAY13" s="235"/>
      <c r="WAZ13" s="235"/>
      <c r="WBA13" s="235"/>
      <c r="WBB13" s="235"/>
      <c r="WBC13" s="235"/>
      <c r="WBD13" s="235"/>
      <c r="WBE13" s="235"/>
      <c r="WBF13" s="235"/>
      <c r="WBG13" s="235"/>
      <c r="WBH13" s="235"/>
      <c r="WBI13" s="235"/>
      <c r="WBJ13" s="235"/>
      <c r="WBK13" s="235"/>
      <c r="WBL13" s="235"/>
      <c r="WBM13" s="235"/>
      <c r="WBN13" s="235"/>
      <c r="WBO13" s="235"/>
      <c r="WBP13" s="235"/>
      <c r="WBQ13" s="235"/>
      <c r="WBR13" s="235"/>
      <c r="WBS13" s="235"/>
      <c r="WBT13" s="235"/>
      <c r="WBU13" s="235"/>
      <c r="WBV13" s="235"/>
      <c r="WBW13" s="235"/>
      <c r="WBX13" s="235"/>
      <c r="WBY13" s="235"/>
      <c r="WBZ13" s="235"/>
      <c r="WCA13" s="235"/>
      <c r="WCB13" s="235"/>
      <c r="WCC13" s="235"/>
      <c r="WCD13" s="235"/>
      <c r="WCE13" s="235"/>
      <c r="WCF13" s="235"/>
      <c r="WCG13" s="235"/>
      <c r="WCH13" s="235"/>
      <c r="WCI13" s="235"/>
      <c r="WCJ13" s="235"/>
      <c r="WCK13" s="235"/>
      <c r="WCL13" s="235"/>
      <c r="WCM13" s="235"/>
      <c r="WCN13" s="235"/>
      <c r="WCO13" s="235"/>
      <c r="WCP13" s="235"/>
      <c r="WCQ13" s="235"/>
      <c r="WCR13" s="235"/>
      <c r="WCS13" s="235"/>
      <c r="WCT13" s="235"/>
      <c r="WCU13" s="235"/>
      <c r="WCV13" s="235"/>
      <c r="WCW13" s="235"/>
      <c r="WCX13" s="235"/>
      <c r="WCY13" s="235"/>
      <c r="WCZ13" s="235"/>
      <c r="WDA13" s="235"/>
      <c r="WDB13" s="235"/>
      <c r="WDC13" s="235"/>
      <c r="WDD13" s="235"/>
      <c r="WDE13" s="235"/>
      <c r="WDF13" s="235"/>
      <c r="WDG13" s="235"/>
      <c r="WDH13" s="235"/>
      <c r="WDI13" s="235"/>
      <c r="WDJ13" s="235"/>
      <c r="WDK13" s="235"/>
      <c r="WDL13" s="235"/>
      <c r="WDM13" s="235"/>
      <c r="WDN13" s="235"/>
      <c r="WDO13" s="235"/>
      <c r="WDP13" s="235"/>
      <c r="WDQ13" s="235"/>
      <c r="WDR13" s="235"/>
      <c r="WDS13" s="235"/>
      <c r="WDT13" s="235"/>
      <c r="WDU13" s="235"/>
      <c r="WDV13" s="235"/>
      <c r="WDW13" s="235"/>
      <c r="WDX13" s="235"/>
      <c r="WDY13" s="235"/>
      <c r="WDZ13" s="235"/>
      <c r="WEA13" s="235"/>
      <c r="WEB13" s="235"/>
      <c r="WEC13" s="235"/>
      <c r="WED13" s="235"/>
      <c r="WEE13" s="235"/>
      <c r="WEF13" s="235"/>
      <c r="WEG13" s="235"/>
      <c r="WEH13" s="235"/>
      <c r="WEI13" s="235"/>
      <c r="WEJ13" s="235"/>
      <c r="WEK13" s="235"/>
      <c r="WEL13" s="235"/>
      <c r="WEM13" s="235"/>
      <c r="WEN13" s="235"/>
      <c r="WEO13" s="235"/>
      <c r="WEP13" s="235"/>
      <c r="WEQ13" s="235"/>
      <c r="WER13" s="235"/>
      <c r="WES13" s="235"/>
      <c r="WET13" s="235"/>
      <c r="WEU13" s="235"/>
      <c r="WEV13" s="235"/>
      <c r="WEW13" s="235"/>
      <c r="WEX13" s="235"/>
      <c r="WEY13" s="235"/>
      <c r="WEZ13" s="235"/>
      <c r="WFA13" s="235"/>
      <c r="WFB13" s="235"/>
      <c r="WFC13" s="235"/>
      <c r="WFD13" s="235"/>
      <c r="WFE13" s="235"/>
      <c r="WFF13" s="235"/>
      <c r="WFG13" s="235"/>
      <c r="WFH13" s="235"/>
      <c r="WFI13" s="235"/>
      <c r="WFJ13" s="235"/>
      <c r="WFK13" s="235"/>
      <c r="WFL13" s="235"/>
      <c r="WFM13" s="235"/>
      <c r="WFN13" s="235"/>
      <c r="WFO13" s="235"/>
      <c r="WFP13" s="235"/>
      <c r="WFQ13" s="235"/>
      <c r="WFR13" s="235"/>
      <c r="WFS13" s="235"/>
      <c r="WFT13" s="235"/>
      <c r="WFU13" s="235"/>
      <c r="WFV13" s="235"/>
      <c r="WFW13" s="235"/>
      <c r="WFX13" s="235"/>
      <c r="WFY13" s="235"/>
      <c r="WFZ13" s="235"/>
      <c r="WGA13" s="235"/>
      <c r="WGB13" s="235"/>
      <c r="WGC13" s="235"/>
      <c r="WGD13" s="235"/>
      <c r="WGE13" s="235"/>
      <c r="WGF13" s="235"/>
      <c r="WGG13" s="235"/>
      <c r="WGH13" s="235"/>
      <c r="WGI13" s="235"/>
      <c r="WGJ13" s="235"/>
      <c r="WGK13" s="235"/>
      <c r="WGL13" s="235"/>
      <c r="WGM13" s="235"/>
      <c r="WGN13" s="235"/>
      <c r="WGO13" s="235"/>
      <c r="WGP13" s="235"/>
      <c r="WGQ13" s="235"/>
      <c r="WGR13" s="235"/>
      <c r="WGS13" s="235"/>
      <c r="WGT13" s="235"/>
      <c r="WGU13" s="235"/>
      <c r="WGV13" s="235"/>
      <c r="WGW13" s="235"/>
      <c r="WGX13" s="235"/>
      <c r="WGY13" s="235"/>
      <c r="WGZ13" s="235"/>
      <c r="WHA13" s="235"/>
      <c r="WHB13" s="235"/>
      <c r="WHC13" s="235"/>
      <c r="WHD13" s="235"/>
      <c r="WHE13" s="235"/>
      <c r="WHF13" s="235"/>
      <c r="WHG13" s="235"/>
      <c r="WHH13" s="235"/>
      <c r="WHI13" s="235"/>
      <c r="WHJ13" s="235"/>
      <c r="WHK13" s="235"/>
      <c r="WHL13" s="235"/>
      <c r="WHM13" s="235"/>
      <c r="WHN13" s="235"/>
      <c r="WHO13" s="235"/>
      <c r="WHP13" s="235"/>
      <c r="WHQ13" s="235"/>
      <c r="WHR13" s="235"/>
      <c r="WHS13" s="235"/>
      <c r="WHT13" s="235"/>
      <c r="WHU13" s="235"/>
      <c r="WHV13" s="235"/>
      <c r="WHW13" s="235"/>
      <c r="WHX13" s="235"/>
      <c r="WHY13" s="235"/>
      <c r="WHZ13" s="235"/>
      <c r="WIA13" s="235"/>
      <c r="WIB13" s="235"/>
      <c r="WIC13" s="235"/>
      <c r="WID13" s="235"/>
      <c r="WIE13" s="235"/>
      <c r="WIF13" s="235"/>
      <c r="WIG13" s="235"/>
      <c r="WIH13" s="235"/>
      <c r="WII13" s="235"/>
      <c r="WIJ13" s="235"/>
      <c r="WIK13" s="235"/>
      <c r="WIL13" s="235"/>
      <c r="WIM13" s="235"/>
      <c r="WIN13" s="235"/>
      <c r="WIO13" s="235"/>
      <c r="WIP13" s="235"/>
      <c r="WIQ13" s="235"/>
      <c r="WIR13" s="235"/>
      <c r="WIS13" s="235"/>
      <c r="WIT13" s="235"/>
      <c r="WIU13" s="235"/>
      <c r="WIV13" s="235"/>
      <c r="WIW13" s="235"/>
      <c r="WIX13" s="235"/>
      <c r="WIY13" s="235"/>
      <c r="WIZ13" s="235"/>
      <c r="WJA13" s="235"/>
      <c r="WJB13" s="235"/>
      <c r="WJC13" s="235"/>
      <c r="WJD13" s="235"/>
      <c r="WJE13" s="235"/>
      <c r="WJF13" s="235"/>
      <c r="WJG13" s="235"/>
      <c r="WJH13" s="235"/>
      <c r="WJI13" s="235"/>
      <c r="WJJ13" s="235"/>
      <c r="WJK13" s="235"/>
      <c r="WJL13" s="235"/>
      <c r="WJM13" s="235"/>
      <c r="WJN13" s="235"/>
      <c r="WJO13" s="235"/>
      <c r="WJP13" s="235"/>
      <c r="WJQ13" s="235"/>
      <c r="WJR13" s="235"/>
      <c r="WJS13" s="235"/>
      <c r="WJT13" s="235"/>
      <c r="WJU13" s="235"/>
      <c r="WJV13" s="235"/>
      <c r="WJW13" s="235"/>
      <c r="WJX13" s="235"/>
      <c r="WJY13" s="235"/>
      <c r="WJZ13" s="235"/>
      <c r="WKA13" s="235"/>
      <c r="WKB13" s="235"/>
      <c r="WKC13" s="235"/>
      <c r="WKD13" s="235"/>
      <c r="WKE13" s="235"/>
      <c r="WKF13" s="235"/>
      <c r="WKG13" s="235"/>
      <c r="WKH13" s="235"/>
      <c r="WKI13" s="235"/>
      <c r="WKJ13" s="235"/>
      <c r="WKK13" s="235"/>
      <c r="WKL13" s="235"/>
      <c r="WKM13" s="235"/>
      <c r="WKN13" s="235"/>
      <c r="WKO13" s="235"/>
      <c r="WKP13" s="235"/>
      <c r="WKQ13" s="235"/>
      <c r="WKR13" s="235"/>
      <c r="WKS13" s="235"/>
      <c r="WKT13" s="235"/>
      <c r="WKU13" s="235"/>
      <c r="WKV13" s="235"/>
      <c r="WKW13" s="235"/>
      <c r="WKX13" s="235"/>
      <c r="WKY13" s="235"/>
      <c r="WKZ13" s="235"/>
      <c r="WLA13" s="235"/>
      <c r="WLB13" s="235"/>
      <c r="WLC13" s="235"/>
      <c r="WLD13" s="235"/>
      <c r="WLE13" s="235"/>
      <c r="WLF13" s="235"/>
      <c r="WLG13" s="235"/>
      <c r="WLH13" s="235"/>
      <c r="WLI13" s="235"/>
      <c r="WLJ13" s="235"/>
      <c r="WLK13" s="235"/>
      <c r="WLL13" s="235"/>
      <c r="WLM13" s="235"/>
      <c r="WLN13" s="235"/>
      <c r="WLO13" s="235"/>
      <c r="WLP13" s="235"/>
      <c r="WLQ13" s="235"/>
      <c r="WLR13" s="235"/>
      <c r="WLS13" s="235"/>
      <c r="WLT13" s="235"/>
      <c r="WLU13" s="235"/>
      <c r="WLV13" s="235"/>
      <c r="WLW13" s="235"/>
      <c r="WLX13" s="235"/>
      <c r="WLY13" s="235"/>
      <c r="WLZ13" s="235"/>
      <c r="WMA13" s="235"/>
      <c r="WMB13" s="235"/>
      <c r="WMC13" s="235"/>
      <c r="WMD13" s="235"/>
      <c r="WME13" s="235"/>
      <c r="WMF13" s="235"/>
      <c r="WMG13" s="235"/>
      <c r="WMH13" s="235"/>
      <c r="WMI13" s="235"/>
      <c r="WMJ13" s="235"/>
      <c r="WMK13" s="235"/>
      <c r="WML13" s="235"/>
      <c r="WMM13" s="235"/>
      <c r="WMN13" s="235"/>
      <c r="WMO13" s="235"/>
      <c r="WMP13" s="235"/>
      <c r="WMQ13" s="235"/>
      <c r="WMR13" s="235"/>
      <c r="WMS13" s="235"/>
      <c r="WMT13" s="235"/>
      <c r="WMU13" s="235"/>
      <c r="WMV13" s="235"/>
      <c r="WMW13" s="235"/>
      <c r="WMX13" s="235"/>
      <c r="WMY13" s="235"/>
      <c r="WMZ13" s="235"/>
      <c r="WNA13" s="235"/>
      <c r="WNB13" s="235"/>
      <c r="WNC13" s="235"/>
      <c r="WND13" s="235"/>
      <c r="WNE13" s="235"/>
      <c r="WNF13" s="235"/>
      <c r="WNG13" s="235"/>
      <c r="WNH13" s="235"/>
      <c r="WNI13" s="235"/>
      <c r="WNJ13" s="235"/>
      <c r="WNK13" s="235"/>
      <c r="WNL13" s="235"/>
      <c r="WNM13" s="235"/>
      <c r="WNN13" s="235"/>
      <c r="WNO13" s="235"/>
      <c r="WNP13" s="235"/>
      <c r="WNQ13" s="235"/>
      <c r="WNR13" s="235"/>
      <c r="WNS13" s="235"/>
      <c r="WNT13" s="235"/>
      <c r="WNU13" s="235"/>
      <c r="WNV13" s="235"/>
      <c r="WNW13" s="235"/>
      <c r="WNX13" s="235"/>
      <c r="WNY13" s="235"/>
      <c r="WNZ13" s="235"/>
      <c r="WOA13" s="235"/>
      <c r="WOB13" s="235"/>
      <c r="WOC13" s="235"/>
      <c r="WOD13" s="235"/>
      <c r="WOE13" s="235"/>
      <c r="WOF13" s="235"/>
      <c r="WOG13" s="235"/>
      <c r="WOH13" s="235"/>
      <c r="WOI13" s="235"/>
      <c r="WOJ13" s="235"/>
      <c r="WOK13" s="235"/>
      <c r="WOL13" s="235"/>
      <c r="WOM13" s="235"/>
      <c r="WON13" s="235"/>
      <c r="WOO13" s="235"/>
      <c r="WOP13" s="235"/>
      <c r="WOQ13" s="235"/>
      <c r="WOR13" s="235"/>
      <c r="WOS13" s="235"/>
      <c r="WOT13" s="235"/>
      <c r="WOU13" s="235"/>
      <c r="WOV13" s="235"/>
      <c r="WOW13" s="235"/>
      <c r="WOX13" s="235"/>
      <c r="WOY13" s="235"/>
      <c r="WOZ13" s="235"/>
      <c r="WPA13" s="235"/>
      <c r="WPB13" s="235"/>
      <c r="WPC13" s="235"/>
      <c r="WPD13" s="235"/>
      <c r="WPE13" s="235"/>
      <c r="WPF13" s="235"/>
      <c r="WPG13" s="235"/>
      <c r="WPH13" s="235"/>
      <c r="WPI13" s="235"/>
      <c r="WPJ13" s="235"/>
      <c r="WPK13" s="235"/>
      <c r="WPL13" s="235"/>
      <c r="WPM13" s="235"/>
      <c r="WPN13" s="235"/>
      <c r="WPO13" s="235"/>
      <c r="WPP13" s="235"/>
      <c r="WPQ13" s="235"/>
      <c r="WPR13" s="235"/>
      <c r="WPS13" s="235"/>
      <c r="WPT13" s="235"/>
      <c r="WPU13" s="235"/>
      <c r="WPV13" s="235"/>
      <c r="WPW13" s="235"/>
      <c r="WPX13" s="235"/>
      <c r="WPY13" s="235"/>
      <c r="WPZ13" s="235"/>
      <c r="WQA13" s="235"/>
      <c r="WQB13" s="235"/>
      <c r="WQC13" s="235"/>
      <c r="WQD13" s="235"/>
      <c r="WQE13" s="235"/>
      <c r="WQF13" s="235"/>
      <c r="WQG13" s="235"/>
      <c r="WQH13" s="235"/>
      <c r="WQI13" s="235"/>
      <c r="WQJ13" s="235"/>
      <c r="WQK13" s="235"/>
      <c r="WQL13" s="235"/>
      <c r="WQM13" s="235"/>
      <c r="WQN13" s="235"/>
      <c r="WQO13" s="235"/>
      <c r="WQP13" s="235"/>
      <c r="WQQ13" s="235"/>
      <c r="WQR13" s="235"/>
      <c r="WQS13" s="235"/>
      <c r="WQT13" s="235"/>
      <c r="WQU13" s="235"/>
      <c r="WQV13" s="235"/>
      <c r="WQW13" s="235"/>
      <c r="WQX13" s="235"/>
      <c r="WQY13" s="235"/>
      <c r="WQZ13" s="235"/>
      <c r="WRA13" s="235"/>
      <c r="WRB13" s="235"/>
      <c r="WRC13" s="235"/>
      <c r="WRD13" s="235"/>
      <c r="WRE13" s="235"/>
      <c r="WRF13" s="235"/>
      <c r="WRG13" s="235"/>
      <c r="WRH13" s="235"/>
      <c r="WRI13" s="235"/>
      <c r="WRJ13" s="235"/>
      <c r="WRK13" s="235"/>
      <c r="WRL13" s="235"/>
      <c r="WRM13" s="235"/>
      <c r="WRN13" s="235"/>
      <c r="WRO13" s="235"/>
      <c r="WRP13" s="235"/>
      <c r="WRQ13" s="235"/>
      <c r="WRR13" s="235"/>
      <c r="WRS13" s="235"/>
      <c r="WRT13" s="235"/>
      <c r="WRU13" s="235"/>
      <c r="WRV13" s="235"/>
      <c r="WRW13" s="235"/>
      <c r="WRX13" s="235"/>
      <c r="WRY13" s="235"/>
      <c r="WRZ13" s="235"/>
      <c r="WSA13" s="235"/>
      <c r="WSB13" s="235"/>
      <c r="WSC13" s="235"/>
      <c r="WSD13" s="235"/>
      <c r="WSE13" s="235"/>
      <c r="WSF13" s="235"/>
      <c r="WSG13" s="235"/>
      <c r="WSH13" s="235"/>
      <c r="WSI13" s="235"/>
      <c r="WSJ13" s="235"/>
      <c r="WSK13" s="235"/>
      <c r="WSL13" s="235"/>
      <c r="WSM13" s="235"/>
      <c r="WSN13" s="235"/>
      <c r="WSO13" s="235"/>
      <c r="WSP13" s="235"/>
      <c r="WSQ13" s="235"/>
      <c r="WSR13" s="235"/>
      <c r="WSS13" s="235"/>
      <c r="WST13" s="235"/>
      <c r="WSU13" s="235"/>
      <c r="WSV13" s="235"/>
      <c r="WSW13" s="235"/>
      <c r="WSX13" s="235"/>
      <c r="WSY13" s="235"/>
      <c r="WSZ13" s="235"/>
      <c r="WTA13" s="235"/>
      <c r="WTB13" s="235"/>
      <c r="WTC13" s="235"/>
      <c r="WTD13" s="235"/>
      <c r="WTE13" s="235"/>
      <c r="WTF13" s="235"/>
      <c r="WTG13" s="235"/>
      <c r="WTH13" s="235"/>
      <c r="WTI13" s="235"/>
      <c r="WTJ13" s="235"/>
      <c r="WTK13" s="235"/>
      <c r="WTL13" s="235"/>
      <c r="WTM13" s="235"/>
      <c r="WTN13" s="235"/>
      <c r="WTO13" s="235"/>
      <c r="WTP13" s="235"/>
      <c r="WTQ13" s="235"/>
      <c r="WTR13" s="235"/>
      <c r="WTS13" s="235"/>
      <c r="WTT13" s="235"/>
      <c r="WTU13" s="235"/>
      <c r="WTV13" s="235"/>
      <c r="WTW13" s="235"/>
      <c r="WTX13" s="235"/>
      <c r="WTY13" s="235"/>
      <c r="WTZ13" s="235"/>
      <c r="WUA13" s="235"/>
      <c r="WUB13" s="235"/>
      <c r="WUC13" s="235"/>
      <c r="WUD13" s="235"/>
      <c r="WUE13" s="235"/>
      <c r="WUF13" s="235"/>
      <c r="WUG13" s="235"/>
      <c r="WUH13" s="235"/>
      <c r="WUI13" s="235"/>
      <c r="WUJ13" s="235"/>
      <c r="WUK13" s="235"/>
      <c r="WUL13" s="235"/>
      <c r="WUM13" s="235"/>
      <c r="WUN13" s="235"/>
      <c r="WUO13" s="235"/>
      <c r="WUP13" s="235"/>
      <c r="WUQ13" s="235"/>
      <c r="WUR13" s="235"/>
      <c r="WUS13" s="235"/>
      <c r="WUT13" s="235"/>
      <c r="WUU13" s="235"/>
      <c r="WUV13" s="235"/>
      <c r="WUW13" s="235"/>
      <c r="WUX13" s="235"/>
      <c r="WUY13" s="235"/>
      <c r="WUZ13" s="235"/>
      <c r="WVA13" s="235"/>
      <c r="WVB13" s="235"/>
      <c r="WVC13" s="235"/>
      <c r="WVD13" s="235"/>
      <c r="WVE13" s="235"/>
      <c r="WVF13" s="235"/>
      <c r="WVG13" s="235"/>
      <c r="WVH13" s="235"/>
      <c r="WVI13" s="235"/>
      <c r="WVJ13" s="235"/>
      <c r="WVK13" s="235"/>
      <c r="WVL13" s="235"/>
      <c r="WVM13" s="235"/>
      <c r="WVN13" s="235"/>
      <c r="WVO13" s="235"/>
      <c r="WVP13" s="235"/>
      <c r="WVQ13" s="235"/>
      <c r="WVR13" s="235"/>
      <c r="WVS13" s="235"/>
      <c r="WVT13" s="235"/>
      <c r="WVU13" s="235"/>
      <c r="WVV13" s="235"/>
      <c r="WVW13" s="235"/>
      <c r="WVX13" s="235"/>
      <c r="WVY13" s="235"/>
      <c r="WVZ13" s="235"/>
      <c r="WWA13" s="235"/>
      <c r="WWB13" s="235"/>
      <c r="WWC13" s="235"/>
      <c r="WWD13" s="235"/>
      <c r="WWE13" s="235"/>
      <c r="WWF13" s="235"/>
      <c r="WWG13" s="235"/>
      <c r="WWH13" s="235"/>
      <c r="WWI13" s="235"/>
      <c r="WWJ13" s="235"/>
      <c r="WWK13" s="235"/>
      <c r="WWL13" s="235"/>
      <c r="WWM13" s="235"/>
      <c r="WWN13" s="235"/>
      <c r="WWO13" s="235"/>
      <c r="WWP13" s="235"/>
      <c r="WWQ13" s="235"/>
      <c r="WWR13" s="235"/>
      <c r="WWS13" s="235"/>
      <c r="WWT13" s="235"/>
      <c r="WWU13" s="235"/>
      <c r="WWV13" s="235"/>
      <c r="WWW13" s="235"/>
      <c r="WWX13" s="235"/>
      <c r="WWY13" s="235"/>
      <c r="WWZ13" s="235"/>
      <c r="WXA13" s="235"/>
      <c r="WXB13" s="235"/>
      <c r="WXC13" s="235"/>
      <c r="WXD13" s="235"/>
      <c r="WXE13" s="235"/>
      <c r="WXF13" s="235"/>
      <c r="WXG13" s="235"/>
      <c r="WXH13" s="235"/>
      <c r="WXI13" s="235"/>
      <c r="WXJ13" s="235"/>
      <c r="WXK13" s="235"/>
      <c r="WXL13" s="235"/>
      <c r="WXM13" s="235"/>
      <c r="WXN13" s="235"/>
      <c r="WXO13" s="235"/>
      <c r="WXP13" s="235"/>
      <c r="WXQ13" s="235"/>
      <c r="WXR13" s="235"/>
      <c r="WXS13" s="235"/>
      <c r="WXT13" s="235"/>
      <c r="WXU13" s="235"/>
      <c r="WXV13" s="235"/>
      <c r="WXW13" s="235"/>
      <c r="WXX13" s="235"/>
      <c r="WXY13" s="235"/>
      <c r="WXZ13" s="235"/>
      <c r="WYA13" s="235"/>
      <c r="WYB13" s="235"/>
      <c r="WYC13" s="235"/>
      <c r="WYD13" s="235"/>
      <c r="WYE13" s="235"/>
      <c r="WYF13" s="235"/>
      <c r="WYG13" s="235"/>
      <c r="WYH13" s="235"/>
      <c r="WYI13" s="235"/>
      <c r="WYJ13" s="235"/>
      <c r="WYK13" s="235"/>
      <c r="WYL13" s="235"/>
      <c r="WYM13" s="235"/>
      <c r="WYN13" s="235"/>
      <c r="WYO13" s="235"/>
      <c r="WYP13" s="235"/>
      <c r="WYQ13" s="235"/>
      <c r="WYR13" s="235"/>
      <c r="WYS13" s="235"/>
      <c r="WYT13" s="235"/>
      <c r="WYU13" s="235"/>
      <c r="WYV13" s="235"/>
      <c r="WYW13" s="235"/>
      <c r="WYX13" s="235"/>
      <c r="WYY13" s="235"/>
      <c r="WYZ13" s="235"/>
      <c r="WZA13" s="235"/>
      <c r="WZB13" s="235"/>
      <c r="WZC13" s="235"/>
      <c r="WZD13" s="235"/>
      <c r="WZE13" s="235"/>
      <c r="WZF13" s="235"/>
      <c r="WZG13" s="235"/>
      <c r="WZH13" s="235"/>
      <c r="WZI13" s="235"/>
      <c r="WZJ13" s="235"/>
      <c r="WZK13" s="235"/>
      <c r="WZL13" s="235"/>
      <c r="WZM13" s="235"/>
      <c r="WZN13" s="235"/>
      <c r="WZO13" s="235"/>
      <c r="WZP13" s="235"/>
      <c r="WZQ13" s="235"/>
      <c r="WZR13" s="235"/>
      <c r="WZS13" s="235"/>
      <c r="WZT13" s="235"/>
      <c r="WZU13" s="235"/>
      <c r="WZV13" s="235"/>
      <c r="WZW13" s="235"/>
      <c r="WZX13" s="235"/>
      <c r="WZY13" s="235"/>
      <c r="WZZ13" s="235"/>
      <c r="XAA13" s="235"/>
      <c r="XAB13" s="235"/>
      <c r="XAC13" s="235"/>
      <c r="XAD13" s="235"/>
      <c r="XAE13" s="235"/>
      <c r="XAF13" s="235"/>
      <c r="XAG13" s="235"/>
      <c r="XAH13" s="235"/>
      <c r="XAI13" s="235"/>
      <c r="XAJ13" s="235"/>
      <c r="XAK13" s="235"/>
      <c r="XAL13" s="235"/>
      <c r="XAM13" s="235"/>
      <c r="XAN13" s="235"/>
      <c r="XAO13" s="235"/>
      <c r="XAP13" s="235"/>
      <c r="XAQ13" s="235"/>
      <c r="XAR13" s="235"/>
      <c r="XAS13" s="235"/>
      <c r="XAT13" s="235"/>
      <c r="XAU13" s="235"/>
      <c r="XAV13" s="235"/>
      <c r="XAW13" s="235"/>
      <c r="XAX13" s="235"/>
      <c r="XAY13" s="235"/>
      <c r="XAZ13" s="235"/>
      <c r="XBA13" s="235"/>
      <c r="XBB13" s="235"/>
      <c r="XBC13" s="235"/>
      <c r="XBD13" s="235"/>
      <c r="XBE13" s="235"/>
      <c r="XBF13" s="235"/>
      <c r="XBG13" s="235"/>
      <c r="XBH13" s="235"/>
      <c r="XBI13" s="235"/>
      <c r="XBJ13" s="235"/>
      <c r="XBK13" s="235"/>
      <c r="XBL13" s="235"/>
      <c r="XBM13" s="235"/>
      <c r="XBN13" s="235"/>
      <c r="XBO13" s="235"/>
      <c r="XBP13" s="235"/>
      <c r="XBQ13" s="235"/>
      <c r="XBR13" s="235"/>
      <c r="XBS13" s="235"/>
      <c r="XBT13" s="235"/>
      <c r="XBU13" s="235"/>
      <c r="XBV13" s="235"/>
      <c r="XBW13" s="235"/>
      <c r="XBX13" s="235"/>
      <c r="XBY13" s="235"/>
      <c r="XBZ13" s="235"/>
      <c r="XCA13" s="235"/>
      <c r="XCB13" s="235"/>
      <c r="XCC13" s="235"/>
      <c r="XCD13" s="235"/>
      <c r="XCE13" s="235"/>
      <c r="XCF13" s="235"/>
      <c r="XCG13" s="235"/>
      <c r="XCH13" s="235"/>
      <c r="XCI13" s="235"/>
      <c r="XCJ13" s="235"/>
      <c r="XCK13" s="235"/>
      <c r="XCL13" s="235"/>
      <c r="XCM13" s="235"/>
      <c r="XCN13" s="235"/>
      <c r="XCO13" s="235"/>
      <c r="XCP13" s="235"/>
      <c r="XCQ13" s="235"/>
      <c r="XCR13" s="235"/>
      <c r="XCS13" s="235"/>
      <c r="XCT13" s="235"/>
      <c r="XCU13" s="235"/>
      <c r="XCV13" s="235"/>
      <c r="XCW13" s="235"/>
      <c r="XCX13" s="235"/>
      <c r="XCY13" s="235"/>
      <c r="XCZ13" s="235"/>
      <c r="XDA13" s="235"/>
      <c r="XDB13" s="235"/>
      <c r="XDC13" s="235"/>
      <c r="XDD13" s="235"/>
      <c r="XDE13" s="235"/>
      <c r="XDF13" s="235"/>
      <c r="XDG13" s="235"/>
      <c r="XDH13" s="235"/>
      <c r="XDI13" s="235"/>
      <c r="XDJ13" s="235"/>
      <c r="XDK13" s="235"/>
      <c r="XDL13" s="235"/>
      <c r="XDM13" s="235"/>
      <c r="XDN13" s="235"/>
      <c r="XDO13" s="235"/>
      <c r="XDP13" s="235"/>
      <c r="XDQ13" s="235"/>
      <c r="XDR13" s="235"/>
      <c r="XDS13" s="235"/>
      <c r="XDT13" s="235"/>
      <c r="XDU13" s="235"/>
      <c r="XDV13" s="235"/>
      <c r="XDW13" s="235"/>
      <c r="XDX13" s="235"/>
      <c r="XDY13" s="235"/>
      <c r="XDZ13" s="235"/>
      <c r="XEA13" s="235"/>
      <c r="XEB13" s="235"/>
      <c r="XEC13" s="235"/>
      <c r="XED13" s="235"/>
      <c r="XEE13" s="235"/>
      <c r="XEF13" s="235"/>
      <c r="XEG13" s="235"/>
      <c r="XEH13" s="235"/>
      <c r="XEI13" s="235"/>
      <c r="XEJ13" s="235"/>
      <c r="XEK13" s="235"/>
      <c r="XEL13" s="235"/>
      <c r="XEM13" s="235"/>
      <c r="XEN13" s="235"/>
      <c r="XEO13" s="235"/>
      <c r="XEP13" s="235"/>
      <c r="XEQ13" s="235"/>
      <c r="XER13" s="235"/>
      <c r="XES13" s="235"/>
      <c r="XET13" s="235"/>
      <c r="XEU13" s="235"/>
      <c r="XEV13" s="235"/>
      <c r="XEW13" s="235"/>
      <c r="XEX13" s="235"/>
      <c r="XEY13" s="235"/>
      <c r="XEZ13" s="235"/>
      <c r="XFA13" s="235"/>
      <c r="XFB13" s="235"/>
      <c r="XFC13" s="235"/>
      <c r="XFD13" s="235"/>
    </row>
    <row r="14" s="213" customFormat="1" ht="18" customHeight="1" spans="1:39 14370:16384">
      <c r="A14" s="236" t="s">
        <v>140</v>
      </c>
      <c r="B14" s="233">
        <f t="shared" si="0"/>
        <v>3925</v>
      </c>
      <c r="C14" s="233">
        <f t="shared" si="1"/>
        <v>348</v>
      </c>
      <c r="D14" s="209">
        <v>348</v>
      </c>
      <c r="E14" s="209"/>
      <c r="F14" s="209"/>
      <c r="G14" s="209"/>
      <c r="H14" s="233">
        <f t="shared" si="5"/>
        <v>1342</v>
      </c>
      <c r="I14" s="209">
        <v>25</v>
      </c>
      <c r="J14" s="209"/>
      <c r="K14" s="209"/>
      <c r="L14" s="209"/>
      <c r="M14" s="209">
        <v>1300</v>
      </c>
      <c r="N14" s="209">
        <v>1</v>
      </c>
      <c r="O14" s="209"/>
      <c r="P14" s="209"/>
      <c r="Q14" s="209"/>
      <c r="R14" s="209">
        <v>16</v>
      </c>
      <c r="S14" s="233">
        <f t="shared" si="2"/>
        <v>2</v>
      </c>
      <c r="T14" s="209"/>
      <c r="U14" s="209"/>
      <c r="V14" s="209">
        <v>2</v>
      </c>
      <c r="W14" s="209"/>
      <c r="X14" s="209"/>
      <c r="Y14" s="233">
        <f t="shared" si="3"/>
        <v>2167</v>
      </c>
      <c r="Z14" s="209">
        <v>1524</v>
      </c>
      <c r="AA14" s="209">
        <v>643</v>
      </c>
      <c r="AB14" s="209">
        <v>7</v>
      </c>
      <c r="AC14" s="209"/>
      <c r="AD14" s="233">
        <f t="shared" si="4"/>
        <v>59</v>
      </c>
      <c r="AE14" s="209">
        <v>9</v>
      </c>
      <c r="AF14" s="209"/>
      <c r="AG14" s="209"/>
      <c r="AH14" s="209">
        <v>50</v>
      </c>
      <c r="AI14" s="209"/>
      <c r="AJ14" s="209"/>
      <c r="AK14" s="209"/>
      <c r="AL14" s="213"/>
      <c r="AM14" s="213"/>
      <c r="UFR14" s="235"/>
      <c r="UFS14" s="235"/>
      <c r="UFT14" s="235"/>
      <c r="UFU14" s="235"/>
      <c r="UFV14" s="235"/>
      <c r="UFW14" s="235"/>
      <c r="UFX14" s="235"/>
      <c r="UFY14" s="235"/>
      <c r="UFZ14" s="235"/>
      <c r="UGA14" s="235"/>
      <c r="UGB14" s="235"/>
      <c r="UGC14" s="235"/>
      <c r="UGD14" s="235"/>
      <c r="UGE14" s="235"/>
      <c r="UGF14" s="235"/>
      <c r="UGG14" s="235"/>
      <c r="UGH14" s="235"/>
      <c r="UGI14" s="235"/>
      <c r="UGJ14" s="235"/>
      <c r="UGK14" s="235"/>
      <c r="UGL14" s="235"/>
      <c r="UGM14" s="235"/>
      <c r="UGN14" s="235"/>
      <c r="UGO14" s="235"/>
      <c r="UGP14" s="235"/>
      <c r="UGQ14" s="235"/>
      <c r="UGR14" s="235"/>
      <c r="UGS14" s="235"/>
      <c r="UGT14" s="235"/>
      <c r="UGU14" s="235"/>
      <c r="UGV14" s="235"/>
      <c r="UGW14" s="235"/>
      <c r="UGX14" s="235"/>
      <c r="UGY14" s="235"/>
      <c r="UGZ14" s="235"/>
      <c r="UHA14" s="235"/>
      <c r="UHB14" s="235"/>
      <c r="UHC14" s="235"/>
      <c r="UHD14" s="235"/>
      <c r="UHE14" s="235"/>
      <c r="UHF14" s="235"/>
      <c r="UHG14" s="235"/>
      <c r="UHH14" s="235"/>
      <c r="UHI14" s="235"/>
      <c r="UHJ14" s="235"/>
      <c r="UHK14" s="235"/>
      <c r="UHL14" s="235"/>
      <c r="UHM14" s="235"/>
      <c r="UHN14" s="235"/>
      <c r="UHO14" s="235"/>
      <c r="UHP14" s="235"/>
      <c r="UHQ14" s="235"/>
      <c r="UHR14" s="235"/>
      <c r="UHS14" s="235"/>
      <c r="UHT14" s="235"/>
      <c r="UHU14" s="235"/>
      <c r="UHV14" s="235"/>
      <c r="UHW14" s="235"/>
      <c r="UHX14" s="235"/>
      <c r="UHY14" s="235"/>
      <c r="UHZ14" s="235"/>
      <c r="UIA14" s="235"/>
      <c r="UIB14" s="235"/>
      <c r="UIC14" s="235"/>
      <c r="UID14" s="235"/>
      <c r="UIE14" s="235"/>
      <c r="UIF14" s="235"/>
      <c r="UIG14" s="235"/>
      <c r="UIH14" s="235"/>
      <c r="UII14" s="235"/>
      <c r="UIJ14" s="235"/>
      <c r="UIK14" s="235"/>
      <c r="UIL14" s="235"/>
      <c r="UIM14" s="235"/>
      <c r="UIN14" s="235"/>
      <c r="UIO14" s="235"/>
      <c r="UIP14" s="235"/>
      <c r="UIQ14" s="235"/>
      <c r="UIR14" s="235"/>
      <c r="UIS14" s="235"/>
      <c r="UIT14" s="235"/>
      <c r="UIU14" s="235"/>
      <c r="UIV14" s="235"/>
      <c r="UIW14" s="235"/>
      <c r="UIX14" s="235"/>
      <c r="UIY14" s="235"/>
      <c r="UIZ14" s="235"/>
      <c r="UJA14" s="235"/>
      <c r="UJB14" s="235"/>
      <c r="UJC14" s="235"/>
      <c r="UJD14" s="235"/>
      <c r="UJE14" s="235"/>
      <c r="UJF14" s="235"/>
      <c r="UJG14" s="235"/>
      <c r="UJH14" s="235"/>
      <c r="UJI14" s="235"/>
      <c r="UJJ14" s="235"/>
      <c r="UJK14" s="235"/>
      <c r="UJL14" s="235"/>
      <c r="UJM14" s="235"/>
      <c r="UJN14" s="235"/>
      <c r="UJO14" s="235"/>
      <c r="UJP14" s="235"/>
      <c r="UJQ14" s="235"/>
      <c r="UJR14" s="235"/>
      <c r="UJS14" s="235"/>
      <c r="UJT14" s="235"/>
      <c r="UJU14" s="235"/>
      <c r="UJV14" s="235"/>
      <c r="UJW14" s="235"/>
      <c r="UJX14" s="235"/>
      <c r="UJY14" s="235"/>
      <c r="UJZ14" s="235"/>
      <c r="UKA14" s="235"/>
      <c r="UKB14" s="235"/>
      <c r="UKC14" s="235"/>
      <c r="UKD14" s="235"/>
      <c r="UKE14" s="235"/>
      <c r="UKF14" s="235"/>
      <c r="UKG14" s="235"/>
      <c r="UKH14" s="235"/>
      <c r="UKI14" s="235"/>
      <c r="UKJ14" s="235"/>
      <c r="UKK14" s="235"/>
      <c r="UKL14" s="235"/>
      <c r="UKM14" s="235"/>
      <c r="UKN14" s="235"/>
      <c r="UKO14" s="235"/>
      <c r="UKP14" s="235"/>
      <c r="UKQ14" s="235"/>
      <c r="UKR14" s="235"/>
      <c r="UKS14" s="235"/>
      <c r="UKT14" s="235"/>
      <c r="UKU14" s="235"/>
      <c r="UKV14" s="235"/>
      <c r="UKW14" s="235"/>
      <c r="UKX14" s="235"/>
      <c r="UKY14" s="235"/>
      <c r="UKZ14" s="235"/>
      <c r="ULA14" s="235"/>
      <c r="ULB14" s="235"/>
      <c r="ULC14" s="235"/>
      <c r="ULD14" s="235"/>
      <c r="ULE14" s="235"/>
      <c r="ULF14" s="235"/>
      <c r="ULG14" s="235"/>
      <c r="ULH14" s="235"/>
      <c r="ULI14" s="235"/>
      <c r="ULJ14" s="235"/>
      <c r="ULK14" s="235"/>
      <c r="ULL14" s="235"/>
      <c r="ULM14" s="235"/>
      <c r="ULN14" s="235"/>
      <c r="ULO14" s="235"/>
      <c r="ULP14" s="235"/>
      <c r="ULQ14" s="235"/>
      <c r="ULR14" s="235"/>
      <c r="ULS14" s="235"/>
      <c r="ULT14" s="235"/>
      <c r="ULU14" s="235"/>
      <c r="ULV14" s="235"/>
      <c r="ULW14" s="235"/>
      <c r="ULX14" s="235"/>
      <c r="ULY14" s="235"/>
      <c r="ULZ14" s="235"/>
      <c r="UMA14" s="235"/>
      <c r="UMB14" s="235"/>
      <c r="UMC14" s="235"/>
      <c r="UMD14" s="235"/>
      <c r="UME14" s="235"/>
      <c r="UMF14" s="235"/>
      <c r="UMG14" s="235"/>
      <c r="UMH14" s="235"/>
      <c r="UMI14" s="235"/>
      <c r="UMJ14" s="235"/>
      <c r="UMK14" s="235"/>
      <c r="UML14" s="235"/>
      <c r="UMM14" s="235"/>
      <c r="UMN14" s="235"/>
      <c r="UMO14" s="235"/>
      <c r="UMP14" s="235"/>
      <c r="UMQ14" s="235"/>
      <c r="UMR14" s="235"/>
      <c r="UMS14" s="235"/>
      <c r="UMT14" s="235"/>
      <c r="UMU14" s="235"/>
      <c r="UMV14" s="235"/>
      <c r="UMW14" s="235"/>
      <c r="UMX14" s="235"/>
      <c r="UMY14" s="235"/>
      <c r="UMZ14" s="235"/>
      <c r="UNA14" s="235"/>
      <c r="UNB14" s="235"/>
      <c r="UNC14" s="235"/>
      <c r="UND14" s="235"/>
      <c r="UNE14" s="235"/>
      <c r="UNF14" s="235"/>
      <c r="UNG14" s="235"/>
      <c r="UNH14" s="235"/>
      <c r="UNI14" s="235"/>
      <c r="UNJ14" s="235"/>
      <c r="UNK14" s="235"/>
      <c r="UNL14" s="235"/>
      <c r="UNM14" s="235"/>
      <c r="UNN14" s="235"/>
      <c r="UNO14" s="235"/>
      <c r="UNP14" s="235"/>
      <c r="UNQ14" s="235"/>
      <c r="UNR14" s="235"/>
      <c r="UNS14" s="235"/>
      <c r="UNT14" s="235"/>
      <c r="UNU14" s="235"/>
      <c r="UNV14" s="235"/>
      <c r="UNW14" s="235"/>
      <c r="UNX14" s="235"/>
      <c r="UNY14" s="235"/>
      <c r="UNZ14" s="235"/>
      <c r="UOA14" s="235"/>
      <c r="UOB14" s="235"/>
      <c r="UOC14" s="235"/>
      <c r="UOD14" s="235"/>
      <c r="UOE14" s="235"/>
      <c r="UOF14" s="235"/>
      <c r="UOG14" s="235"/>
      <c r="UOH14" s="235"/>
      <c r="UOI14" s="235"/>
      <c r="UOJ14" s="235"/>
      <c r="UOK14" s="235"/>
      <c r="UOL14" s="235"/>
      <c r="UOM14" s="235"/>
      <c r="UON14" s="235"/>
      <c r="UOO14" s="235"/>
      <c r="UOP14" s="235"/>
      <c r="UOQ14" s="235"/>
      <c r="UOR14" s="235"/>
      <c r="UOS14" s="235"/>
      <c r="UOT14" s="235"/>
      <c r="UOU14" s="235"/>
      <c r="UOV14" s="235"/>
      <c r="UOW14" s="235"/>
      <c r="UOX14" s="235"/>
      <c r="UOY14" s="235"/>
      <c r="UOZ14" s="235"/>
      <c r="UPA14" s="235"/>
      <c r="UPB14" s="235"/>
      <c r="UPC14" s="235"/>
      <c r="UPD14" s="235"/>
      <c r="UPE14" s="235"/>
      <c r="UPF14" s="235"/>
      <c r="UPG14" s="235"/>
      <c r="UPH14" s="235"/>
      <c r="UPI14" s="235"/>
      <c r="UPJ14" s="235"/>
      <c r="UPK14" s="235"/>
      <c r="UPL14" s="235"/>
      <c r="UPM14" s="235"/>
      <c r="UPN14" s="235"/>
      <c r="UPO14" s="235"/>
      <c r="UPP14" s="235"/>
      <c r="UPQ14" s="235"/>
      <c r="UPR14" s="235"/>
      <c r="UPS14" s="235"/>
      <c r="UPT14" s="235"/>
      <c r="UPU14" s="235"/>
      <c r="UPV14" s="235"/>
      <c r="UPW14" s="235"/>
      <c r="UPX14" s="235"/>
      <c r="UPY14" s="235"/>
      <c r="UPZ14" s="235"/>
      <c r="UQA14" s="235"/>
      <c r="UQB14" s="235"/>
      <c r="UQC14" s="235"/>
      <c r="UQD14" s="235"/>
      <c r="UQE14" s="235"/>
      <c r="UQF14" s="235"/>
      <c r="UQG14" s="235"/>
      <c r="UQH14" s="235"/>
      <c r="UQI14" s="235"/>
      <c r="UQJ14" s="235"/>
      <c r="UQK14" s="235"/>
      <c r="UQL14" s="235"/>
      <c r="UQM14" s="235"/>
      <c r="UQN14" s="235"/>
      <c r="UQO14" s="235"/>
      <c r="UQP14" s="235"/>
      <c r="UQQ14" s="235"/>
      <c r="UQR14" s="235"/>
      <c r="UQS14" s="235"/>
      <c r="UQT14" s="235"/>
      <c r="UQU14" s="235"/>
      <c r="UQV14" s="235"/>
      <c r="UQW14" s="235"/>
      <c r="UQX14" s="235"/>
      <c r="UQY14" s="235"/>
      <c r="UQZ14" s="235"/>
      <c r="URA14" s="235"/>
      <c r="URB14" s="235"/>
      <c r="URC14" s="235"/>
      <c r="URD14" s="235"/>
      <c r="URE14" s="235"/>
      <c r="URF14" s="235"/>
      <c r="URG14" s="235"/>
      <c r="URH14" s="235"/>
      <c r="URI14" s="235"/>
      <c r="URJ14" s="235"/>
      <c r="URK14" s="235"/>
      <c r="URL14" s="235"/>
      <c r="URM14" s="235"/>
      <c r="URN14" s="235"/>
      <c r="URO14" s="235"/>
      <c r="URP14" s="235"/>
      <c r="URQ14" s="235"/>
      <c r="URR14" s="235"/>
      <c r="URS14" s="235"/>
      <c r="URT14" s="235"/>
      <c r="URU14" s="235"/>
      <c r="URV14" s="235"/>
      <c r="URW14" s="235"/>
      <c r="URX14" s="235"/>
      <c r="URY14" s="235"/>
      <c r="URZ14" s="235"/>
      <c r="USA14" s="235"/>
      <c r="USB14" s="235"/>
      <c r="USC14" s="235"/>
      <c r="USD14" s="235"/>
      <c r="USE14" s="235"/>
      <c r="USF14" s="235"/>
      <c r="USG14" s="235"/>
      <c r="USH14" s="235"/>
      <c r="USI14" s="235"/>
      <c r="USJ14" s="235"/>
      <c r="USK14" s="235"/>
      <c r="USL14" s="235"/>
      <c r="USM14" s="235"/>
      <c r="USN14" s="235"/>
      <c r="USO14" s="235"/>
      <c r="USP14" s="235"/>
      <c r="USQ14" s="235"/>
      <c r="USR14" s="235"/>
      <c r="USS14" s="235"/>
      <c r="UST14" s="235"/>
      <c r="USU14" s="235"/>
      <c r="USV14" s="235"/>
      <c r="USW14" s="235"/>
      <c r="USX14" s="235"/>
      <c r="USY14" s="235"/>
      <c r="USZ14" s="235"/>
      <c r="UTA14" s="235"/>
      <c r="UTB14" s="235"/>
      <c r="UTC14" s="235"/>
      <c r="UTD14" s="235"/>
      <c r="UTE14" s="235"/>
      <c r="UTF14" s="235"/>
      <c r="UTG14" s="235"/>
      <c r="UTH14" s="235"/>
      <c r="UTI14" s="235"/>
      <c r="UTJ14" s="235"/>
      <c r="UTK14" s="235"/>
      <c r="UTL14" s="235"/>
      <c r="UTM14" s="235"/>
      <c r="UTN14" s="235"/>
      <c r="UTO14" s="235"/>
      <c r="UTP14" s="235"/>
      <c r="UTQ14" s="235"/>
      <c r="UTR14" s="235"/>
      <c r="UTS14" s="235"/>
      <c r="UTT14" s="235"/>
      <c r="UTU14" s="235"/>
      <c r="UTV14" s="235"/>
      <c r="UTW14" s="235"/>
      <c r="UTX14" s="235"/>
      <c r="UTY14" s="235"/>
      <c r="UTZ14" s="235"/>
      <c r="UUA14" s="235"/>
      <c r="UUB14" s="235"/>
      <c r="UUC14" s="235"/>
      <c r="UUD14" s="235"/>
      <c r="UUE14" s="235"/>
      <c r="UUF14" s="235"/>
      <c r="UUG14" s="235"/>
      <c r="UUH14" s="235"/>
      <c r="UUI14" s="235"/>
      <c r="UUJ14" s="235"/>
      <c r="UUK14" s="235"/>
      <c r="UUL14" s="235"/>
      <c r="UUM14" s="235"/>
      <c r="UUN14" s="235"/>
      <c r="UUO14" s="235"/>
      <c r="UUP14" s="235"/>
      <c r="UUQ14" s="235"/>
      <c r="UUR14" s="235"/>
      <c r="UUS14" s="235"/>
      <c r="UUT14" s="235"/>
      <c r="UUU14" s="235"/>
      <c r="UUV14" s="235"/>
      <c r="UUW14" s="235"/>
      <c r="UUX14" s="235"/>
      <c r="UUY14" s="235"/>
      <c r="UUZ14" s="235"/>
      <c r="UVA14" s="235"/>
      <c r="UVB14" s="235"/>
      <c r="UVC14" s="235"/>
      <c r="UVD14" s="235"/>
      <c r="UVE14" s="235"/>
      <c r="UVF14" s="235"/>
      <c r="UVG14" s="235"/>
      <c r="UVH14" s="235"/>
      <c r="UVI14" s="235"/>
      <c r="UVJ14" s="235"/>
      <c r="UVK14" s="235"/>
      <c r="UVL14" s="235"/>
      <c r="UVM14" s="235"/>
      <c r="UVN14" s="235"/>
      <c r="UVO14" s="235"/>
      <c r="UVP14" s="235"/>
      <c r="UVQ14" s="235"/>
      <c r="UVR14" s="235"/>
      <c r="UVS14" s="235"/>
      <c r="UVT14" s="235"/>
      <c r="UVU14" s="235"/>
      <c r="UVV14" s="235"/>
      <c r="UVW14" s="235"/>
      <c r="UVX14" s="235"/>
      <c r="UVY14" s="235"/>
      <c r="UVZ14" s="235"/>
      <c r="UWA14" s="235"/>
      <c r="UWB14" s="235"/>
      <c r="UWC14" s="235"/>
      <c r="UWD14" s="235"/>
      <c r="UWE14" s="235"/>
      <c r="UWF14" s="235"/>
      <c r="UWG14" s="235"/>
      <c r="UWH14" s="235"/>
      <c r="UWI14" s="235"/>
      <c r="UWJ14" s="235"/>
      <c r="UWK14" s="235"/>
      <c r="UWL14" s="235"/>
      <c r="UWM14" s="235"/>
      <c r="UWN14" s="235"/>
      <c r="UWO14" s="235"/>
      <c r="UWP14" s="235"/>
      <c r="UWQ14" s="235"/>
      <c r="UWR14" s="235"/>
      <c r="UWS14" s="235"/>
      <c r="UWT14" s="235"/>
      <c r="UWU14" s="235"/>
      <c r="UWV14" s="235"/>
      <c r="UWW14" s="235"/>
      <c r="UWX14" s="235"/>
      <c r="UWY14" s="235"/>
      <c r="UWZ14" s="235"/>
      <c r="UXA14" s="235"/>
      <c r="UXB14" s="235"/>
      <c r="UXC14" s="235"/>
      <c r="UXD14" s="235"/>
      <c r="UXE14" s="235"/>
      <c r="UXF14" s="235"/>
      <c r="UXG14" s="235"/>
      <c r="UXH14" s="235"/>
      <c r="UXI14" s="235"/>
      <c r="UXJ14" s="235"/>
      <c r="UXK14" s="235"/>
      <c r="UXL14" s="235"/>
      <c r="UXM14" s="235"/>
      <c r="UXN14" s="235"/>
      <c r="UXO14" s="235"/>
      <c r="UXP14" s="235"/>
      <c r="UXQ14" s="235"/>
      <c r="UXR14" s="235"/>
      <c r="UXS14" s="235"/>
      <c r="UXT14" s="235"/>
      <c r="UXU14" s="235"/>
      <c r="UXV14" s="235"/>
      <c r="UXW14" s="235"/>
      <c r="UXX14" s="235"/>
      <c r="UXY14" s="235"/>
      <c r="UXZ14" s="235"/>
      <c r="UYA14" s="235"/>
      <c r="UYB14" s="235"/>
      <c r="UYC14" s="235"/>
      <c r="UYD14" s="235"/>
      <c r="UYE14" s="235"/>
      <c r="UYF14" s="235"/>
      <c r="UYG14" s="235"/>
      <c r="UYH14" s="235"/>
      <c r="UYI14" s="235"/>
      <c r="UYJ14" s="235"/>
      <c r="UYK14" s="235"/>
      <c r="UYL14" s="235"/>
      <c r="UYM14" s="235"/>
      <c r="UYN14" s="235"/>
      <c r="UYO14" s="235"/>
      <c r="UYP14" s="235"/>
      <c r="UYQ14" s="235"/>
      <c r="UYR14" s="235"/>
      <c r="UYS14" s="235"/>
      <c r="UYT14" s="235"/>
      <c r="UYU14" s="235"/>
      <c r="UYV14" s="235"/>
      <c r="UYW14" s="235"/>
      <c r="UYX14" s="235"/>
      <c r="UYY14" s="235"/>
      <c r="UYZ14" s="235"/>
      <c r="UZA14" s="235"/>
      <c r="UZB14" s="235"/>
      <c r="UZC14" s="235"/>
      <c r="UZD14" s="235"/>
      <c r="UZE14" s="235"/>
      <c r="UZF14" s="235"/>
      <c r="UZG14" s="235"/>
      <c r="UZH14" s="235"/>
      <c r="UZI14" s="235"/>
      <c r="UZJ14" s="235"/>
      <c r="UZK14" s="235"/>
      <c r="UZL14" s="235"/>
      <c r="UZM14" s="235"/>
      <c r="UZN14" s="235"/>
      <c r="UZO14" s="235"/>
      <c r="UZP14" s="235"/>
      <c r="UZQ14" s="235"/>
      <c r="UZR14" s="235"/>
      <c r="UZS14" s="235"/>
      <c r="UZT14" s="235"/>
      <c r="UZU14" s="235"/>
      <c r="UZV14" s="235"/>
      <c r="UZW14" s="235"/>
      <c r="UZX14" s="235"/>
      <c r="UZY14" s="235"/>
      <c r="UZZ14" s="235"/>
      <c r="VAA14" s="235"/>
      <c r="VAB14" s="235"/>
      <c r="VAC14" s="235"/>
      <c r="VAD14" s="235"/>
      <c r="VAE14" s="235"/>
      <c r="VAF14" s="235"/>
      <c r="VAG14" s="235"/>
      <c r="VAH14" s="235"/>
      <c r="VAI14" s="235"/>
      <c r="VAJ14" s="235"/>
      <c r="VAK14" s="235"/>
      <c r="VAL14" s="235"/>
      <c r="VAM14" s="235"/>
      <c r="VAN14" s="235"/>
      <c r="VAO14" s="235"/>
      <c r="VAP14" s="235"/>
      <c r="VAQ14" s="235"/>
      <c r="VAR14" s="235"/>
      <c r="VAS14" s="235"/>
      <c r="VAT14" s="235"/>
      <c r="VAU14" s="235"/>
      <c r="VAV14" s="235"/>
      <c r="VAW14" s="235"/>
      <c r="VAX14" s="235"/>
      <c r="VAY14" s="235"/>
      <c r="VAZ14" s="235"/>
      <c r="VBA14" s="235"/>
      <c r="VBB14" s="235"/>
      <c r="VBC14" s="235"/>
      <c r="VBD14" s="235"/>
      <c r="VBE14" s="235"/>
      <c r="VBF14" s="235"/>
      <c r="VBG14" s="235"/>
      <c r="VBH14" s="235"/>
      <c r="VBI14" s="235"/>
      <c r="VBJ14" s="235"/>
      <c r="VBK14" s="235"/>
      <c r="VBL14" s="235"/>
      <c r="VBM14" s="235"/>
      <c r="VBN14" s="235"/>
      <c r="VBO14" s="235"/>
      <c r="VBP14" s="235"/>
      <c r="VBQ14" s="235"/>
      <c r="VBR14" s="235"/>
      <c r="VBS14" s="235"/>
      <c r="VBT14" s="235"/>
      <c r="VBU14" s="235"/>
      <c r="VBV14" s="235"/>
      <c r="VBW14" s="235"/>
      <c r="VBX14" s="235"/>
      <c r="VBY14" s="235"/>
      <c r="VBZ14" s="235"/>
      <c r="VCA14" s="235"/>
      <c r="VCB14" s="235"/>
      <c r="VCC14" s="235"/>
      <c r="VCD14" s="235"/>
      <c r="VCE14" s="235"/>
      <c r="VCF14" s="235"/>
      <c r="VCG14" s="235"/>
      <c r="VCH14" s="235"/>
      <c r="VCI14" s="235"/>
      <c r="VCJ14" s="235"/>
      <c r="VCK14" s="235"/>
      <c r="VCL14" s="235"/>
      <c r="VCM14" s="235"/>
      <c r="VCN14" s="235"/>
      <c r="VCO14" s="235"/>
      <c r="VCP14" s="235"/>
      <c r="VCQ14" s="235"/>
      <c r="VCR14" s="235"/>
      <c r="VCS14" s="235"/>
      <c r="VCT14" s="235"/>
      <c r="VCU14" s="235"/>
      <c r="VCV14" s="235"/>
      <c r="VCW14" s="235"/>
      <c r="VCX14" s="235"/>
      <c r="VCY14" s="235"/>
      <c r="VCZ14" s="235"/>
      <c r="VDA14" s="235"/>
      <c r="VDB14" s="235"/>
      <c r="VDC14" s="235"/>
      <c r="VDD14" s="235"/>
      <c r="VDE14" s="235"/>
      <c r="VDF14" s="235"/>
      <c r="VDG14" s="235"/>
      <c r="VDH14" s="235"/>
      <c r="VDI14" s="235"/>
      <c r="VDJ14" s="235"/>
      <c r="VDK14" s="235"/>
      <c r="VDL14" s="235"/>
      <c r="VDM14" s="235"/>
      <c r="VDN14" s="235"/>
      <c r="VDO14" s="235"/>
      <c r="VDP14" s="235"/>
      <c r="VDQ14" s="235"/>
      <c r="VDR14" s="235"/>
      <c r="VDS14" s="235"/>
      <c r="VDT14" s="235"/>
      <c r="VDU14" s="235"/>
      <c r="VDV14" s="235"/>
      <c r="VDW14" s="235"/>
      <c r="VDX14" s="235"/>
      <c r="VDY14" s="235"/>
      <c r="VDZ14" s="235"/>
      <c r="VEA14" s="235"/>
      <c r="VEB14" s="235"/>
      <c r="VEC14" s="235"/>
      <c r="VED14" s="235"/>
      <c r="VEE14" s="235"/>
      <c r="VEF14" s="235"/>
      <c r="VEG14" s="235"/>
      <c r="VEH14" s="235"/>
      <c r="VEI14" s="235"/>
      <c r="VEJ14" s="235"/>
      <c r="VEK14" s="235"/>
      <c r="VEL14" s="235"/>
      <c r="VEM14" s="235"/>
      <c r="VEN14" s="235"/>
      <c r="VEO14" s="235"/>
      <c r="VEP14" s="235"/>
      <c r="VEQ14" s="235"/>
      <c r="VER14" s="235"/>
      <c r="VES14" s="235"/>
      <c r="VET14" s="235"/>
      <c r="VEU14" s="235"/>
      <c r="VEV14" s="235"/>
      <c r="VEW14" s="235"/>
      <c r="VEX14" s="235"/>
      <c r="VEY14" s="235"/>
      <c r="VEZ14" s="235"/>
      <c r="VFA14" s="235"/>
      <c r="VFB14" s="235"/>
      <c r="VFC14" s="235"/>
      <c r="VFD14" s="235"/>
      <c r="VFE14" s="235"/>
      <c r="VFF14" s="235"/>
      <c r="VFG14" s="235"/>
      <c r="VFH14" s="235"/>
      <c r="VFI14" s="235"/>
      <c r="VFJ14" s="235"/>
      <c r="VFK14" s="235"/>
      <c r="VFL14" s="235"/>
      <c r="VFM14" s="235"/>
      <c r="VFN14" s="235"/>
      <c r="VFO14" s="235"/>
      <c r="VFP14" s="235"/>
      <c r="VFQ14" s="235"/>
      <c r="VFR14" s="235"/>
      <c r="VFS14" s="235"/>
      <c r="VFT14" s="235"/>
      <c r="VFU14" s="235"/>
      <c r="VFV14" s="235"/>
      <c r="VFW14" s="235"/>
      <c r="VFX14" s="235"/>
      <c r="VFY14" s="235"/>
      <c r="VFZ14" s="235"/>
      <c r="VGA14" s="235"/>
      <c r="VGB14" s="235"/>
      <c r="VGC14" s="235"/>
      <c r="VGD14" s="235"/>
      <c r="VGE14" s="235"/>
      <c r="VGF14" s="235"/>
      <c r="VGG14" s="235"/>
      <c r="VGH14" s="235"/>
      <c r="VGI14" s="235"/>
      <c r="VGJ14" s="235"/>
      <c r="VGK14" s="235"/>
      <c r="VGL14" s="235"/>
      <c r="VGM14" s="235"/>
      <c r="VGN14" s="235"/>
      <c r="VGO14" s="235"/>
      <c r="VGP14" s="235"/>
      <c r="VGQ14" s="235"/>
      <c r="VGR14" s="235"/>
      <c r="VGS14" s="235"/>
      <c r="VGT14" s="235"/>
      <c r="VGU14" s="235"/>
      <c r="VGV14" s="235"/>
      <c r="VGW14" s="235"/>
      <c r="VGX14" s="235"/>
      <c r="VGY14" s="235"/>
      <c r="VGZ14" s="235"/>
      <c r="VHA14" s="235"/>
      <c r="VHB14" s="235"/>
      <c r="VHC14" s="235"/>
      <c r="VHD14" s="235"/>
      <c r="VHE14" s="235"/>
      <c r="VHF14" s="235"/>
      <c r="VHG14" s="235"/>
      <c r="VHH14" s="235"/>
      <c r="VHI14" s="235"/>
      <c r="VHJ14" s="235"/>
      <c r="VHK14" s="235"/>
      <c r="VHL14" s="235"/>
      <c r="VHM14" s="235"/>
      <c r="VHN14" s="235"/>
      <c r="VHO14" s="235"/>
      <c r="VHP14" s="235"/>
      <c r="VHQ14" s="235"/>
      <c r="VHR14" s="235"/>
      <c r="VHS14" s="235"/>
      <c r="VHT14" s="235"/>
      <c r="VHU14" s="235"/>
      <c r="VHV14" s="235"/>
      <c r="VHW14" s="235"/>
      <c r="VHX14" s="235"/>
      <c r="VHY14" s="235"/>
      <c r="VHZ14" s="235"/>
      <c r="VIA14" s="235"/>
      <c r="VIB14" s="235"/>
      <c r="VIC14" s="235"/>
      <c r="VID14" s="235"/>
      <c r="VIE14" s="235"/>
      <c r="VIF14" s="235"/>
      <c r="VIG14" s="235"/>
      <c r="VIH14" s="235"/>
      <c r="VII14" s="235"/>
      <c r="VIJ14" s="235"/>
      <c r="VIK14" s="235"/>
      <c r="VIL14" s="235"/>
      <c r="VIM14" s="235"/>
      <c r="VIN14" s="235"/>
      <c r="VIO14" s="235"/>
      <c r="VIP14" s="235"/>
      <c r="VIQ14" s="235"/>
      <c r="VIR14" s="235"/>
      <c r="VIS14" s="235"/>
      <c r="VIT14" s="235"/>
      <c r="VIU14" s="235"/>
      <c r="VIV14" s="235"/>
      <c r="VIW14" s="235"/>
      <c r="VIX14" s="235"/>
      <c r="VIY14" s="235"/>
      <c r="VIZ14" s="235"/>
      <c r="VJA14" s="235"/>
      <c r="VJB14" s="235"/>
      <c r="VJC14" s="235"/>
      <c r="VJD14" s="235"/>
      <c r="VJE14" s="235"/>
      <c r="VJF14" s="235"/>
      <c r="VJG14" s="235"/>
      <c r="VJH14" s="235"/>
      <c r="VJI14" s="235"/>
      <c r="VJJ14" s="235"/>
      <c r="VJK14" s="235"/>
      <c r="VJL14" s="235"/>
      <c r="VJM14" s="235"/>
      <c r="VJN14" s="235"/>
      <c r="VJO14" s="235"/>
      <c r="VJP14" s="235"/>
      <c r="VJQ14" s="235"/>
      <c r="VJR14" s="235"/>
      <c r="VJS14" s="235"/>
      <c r="VJT14" s="235"/>
      <c r="VJU14" s="235"/>
      <c r="VJV14" s="235"/>
      <c r="VJW14" s="235"/>
      <c r="VJX14" s="235"/>
      <c r="VJY14" s="235"/>
      <c r="VJZ14" s="235"/>
      <c r="VKA14" s="235"/>
      <c r="VKB14" s="235"/>
      <c r="VKC14" s="235"/>
      <c r="VKD14" s="235"/>
      <c r="VKE14" s="235"/>
      <c r="VKF14" s="235"/>
      <c r="VKG14" s="235"/>
      <c r="VKH14" s="235"/>
      <c r="VKI14" s="235"/>
      <c r="VKJ14" s="235"/>
      <c r="VKK14" s="235"/>
      <c r="VKL14" s="235"/>
      <c r="VKM14" s="235"/>
      <c r="VKN14" s="235"/>
      <c r="VKO14" s="235"/>
      <c r="VKP14" s="235"/>
      <c r="VKQ14" s="235"/>
      <c r="VKR14" s="235"/>
      <c r="VKS14" s="235"/>
      <c r="VKT14" s="235"/>
      <c r="VKU14" s="235"/>
      <c r="VKV14" s="235"/>
      <c r="VKW14" s="235"/>
      <c r="VKX14" s="235"/>
      <c r="VKY14" s="235"/>
      <c r="VKZ14" s="235"/>
      <c r="VLA14" s="235"/>
      <c r="VLB14" s="235"/>
      <c r="VLC14" s="235"/>
      <c r="VLD14" s="235"/>
      <c r="VLE14" s="235"/>
      <c r="VLF14" s="235"/>
      <c r="VLG14" s="235"/>
      <c r="VLH14" s="235"/>
      <c r="VLI14" s="235"/>
      <c r="VLJ14" s="235"/>
      <c r="VLK14" s="235"/>
      <c r="VLL14" s="235"/>
      <c r="VLM14" s="235"/>
      <c r="VLN14" s="235"/>
      <c r="VLO14" s="235"/>
      <c r="VLP14" s="235"/>
      <c r="VLQ14" s="235"/>
      <c r="VLR14" s="235"/>
      <c r="VLS14" s="235"/>
      <c r="VLT14" s="235"/>
      <c r="VLU14" s="235"/>
      <c r="VLV14" s="235"/>
      <c r="VLW14" s="235"/>
      <c r="VLX14" s="235"/>
      <c r="VLY14" s="235"/>
      <c r="VLZ14" s="235"/>
      <c r="VMA14" s="235"/>
      <c r="VMB14" s="235"/>
      <c r="VMC14" s="235"/>
      <c r="VMD14" s="235"/>
      <c r="VME14" s="235"/>
      <c r="VMF14" s="235"/>
      <c r="VMG14" s="235"/>
      <c r="VMH14" s="235"/>
      <c r="VMI14" s="235"/>
      <c r="VMJ14" s="235"/>
      <c r="VMK14" s="235"/>
      <c r="VML14" s="235"/>
      <c r="VMM14" s="235"/>
      <c r="VMN14" s="235"/>
      <c r="VMO14" s="235"/>
      <c r="VMP14" s="235"/>
      <c r="VMQ14" s="235"/>
      <c r="VMR14" s="235"/>
      <c r="VMS14" s="235"/>
      <c r="VMT14" s="235"/>
      <c r="VMU14" s="235"/>
      <c r="VMV14" s="235"/>
      <c r="VMW14" s="235"/>
      <c r="VMX14" s="235"/>
      <c r="VMY14" s="235"/>
      <c r="VMZ14" s="235"/>
      <c r="VNA14" s="235"/>
      <c r="VNB14" s="235"/>
      <c r="VNC14" s="235"/>
      <c r="VND14" s="235"/>
      <c r="VNE14" s="235"/>
      <c r="VNF14" s="235"/>
      <c r="VNG14" s="235"/>
      <c r="VNH14" s="235"/>
      <c r="VNI14" s="235"/>
      <c r="VNJ14" s="235"/>
      <c r="VNK14" s="235"/>
      <c r="VNL14" s="235"/>
      <c r="VNM14" s="235"/>
      <c r="VNN14" s="235"/>
      <c r="VNO14" s="235"/>
      <c r="VNP14" s="235"/>
      <c r="VNQ14" s="235"/>
      <c r="VNR14" s="235"/>
      <c r="VNS14" s="235"/>
      <c r="VNT14" s="235"/>
      <c r="VNU14" s="235"/>
      <c r="VNV14" s="235"/>
      <c r="VNW14" s="235"/>
      <c r="VNX14" s="235"/>
      <c r="VNY14" s="235"/>
      <c r="VNZ14" s="235"/>
      <c r="VOA14" s="235"/>
      <c r="VOB14" s="235"/>
      <c r="VOC14" s="235"/>
      <c r="VOD14" s="235"/>
      <c r="VOE14" s="235"/>
      <c r="VOF14" s="235"/>
      <c r="VOG14" s="235"/>
      <c r="VOH14" s="235"/>
      <c r="VOI14" s="235"/>
      <c r="VOJ14" s="235"/>
      <c r="VOK14" s="235"/>
      <c r="VOL14" s="235"/>
      <c r="VOM14" s="235"/>
      <c r="VON14" s="235"/>
      <c r="VOO14" s="235"/>
      <c r="VOP14" s="235"/>
      <c r="VOQ14" s="235"/>
      <c r="VOR14" s="235"/>
      <c r="VOS14" s="235"/>
      <c r="VOT14" s="235"/>
      <c r="VOU14" s="235"/>
      <c r="VOV14" s="235"/>
      <c r="VOW14" s="235"/>
      <c r="VOX14" s="235"/>
      <c r="VOY14" s="235"/>
      <c r="VOZ14" s="235"/>
      <c r="VPA14" s="235"/>
      <c r="VPB14" s="235"/>
      <c r="VPC14" s="235"/>
      <c r="VPD14" s="235"/>
      <c r="VPE14" s="235"/>
      <c r="VPF14" s="235"/>
      <c r="VPG14" s="235"/>
      <c r="VPH14" s="235"/>
      <c r="VPI14" s="235"/>
      <c r="VPJ14" s="235"/>
      <c r="VPK14" s="235"/>
      <c r="VPL14" s="235"/>
      <c r="VPM14" s="235"/>
      <c r="VPN14" s="235"/>
      <c r="VPO14" s="235"/>
      <c r="VPP14" s="235"/>
      <c r="VPQ14" s="235"/>
      <c r="VPR14" s="235"/>
      <c r="VPS14" s="235"/>
      <c r="VPT14" s="235"/>
      <c r="VPU14" s="235"/>
      <c r="VPV14" s="235"/>
      <c r="VPW14" s="235"/>
      <c r="VPX14" s="235"/>
      <c r="VPY14" s="235"/>
      <c r="VPZ14" s="235"/>
      <c r="VQA14" s="235"/>
      <c r="VQB14" s="235"/>
      <c r="VQC14" s="235"/>
      <c r="VQD14" s="235"/>
      <c r="VQE14" s="235"/>
      <c r="VQF14" s="235"/>
      <c r="VQG14" s="235"/>
      <c r="VQH14" s="235"/>
      <c r="VQI14" s="235"/>
      <c r="VQJ14" s="235"/>
      <c r="VQK14" s="235"/>
      <c r="VQL14" s="235"/>
      <c r="VQM14" s="235"/>
      <c r="VQN14" s="235"/>
      <c r="VQO14" s="235"/>
      <c r="VQP14" s="235"/>
      <c r="VQQ14" s="235"/>
      <c r="VQR14" s="235"/>
      <c r="VQS14" s="235"/>
      <c r="VQT14" s="235"/>
      <c r="VQU14" s="235"/>
      <c r="VQV14" s="235"/>
      <c r="VQW14" s="235"/>
      <c r="VQX14" s="235"/>
      <c r="VQY14" s="235"/>
      <c r="VQZ14" s="235"/>
      <c r="VRA14" s="235"/>
      <c r="VRB14" s="235"/>
      <c r="VRC14" s="235"/>
      <c r="VRD14" s="235"/>
      <c r="VRE14" s="235"/>
      <c r="VRF14" s="235"/>
      <c r="VRG14" s="235"/>
      <c r="VRH14" s="235"/>
      <c r="VRI14" s="235"/>
      <c r="VRJ14" s="235"/>
      <c r="VRK14" s="235"/>
      <c r="VRL14" s="235"/>
      <c r="VRM14" s="235"/>
      <c r="VRN14" s="235"/>
      <c r="VRO14" s="235"/>
      <c r="VRP14" s="235"/>
      <c r="VRQ14" s="235"/>
      <c r="VRR14" s="235"/>
      <c r="VRS14" s="235"/>
      <c r="VRT14" s="235"/>
      <c r="VRU14" s="235"/>
      <c r="VRV14" s="235"/>
      <c r="VRW14" s="235"/>
      <c r="VRX14" s="235"/>
      <c r="VRY14" s="235"/>
      <c r="VRZ14" s="235"/>
      <c r="VSA14" s="235"/>
      <c r="VSB14" s="235"/>
      <c r="VSC14" s="235"/>
      <c r="VSD14" s="235"/>
      <c r="VSE14" s="235"/>
      <c r="VSF14" s="235"/>
      <c r="VSG14" s="235"/>
      <c r="VSH14" s="235"/>
      <c r="VSI14" s="235"/>
      <c r="VSJ14" s="235"/>
      <c r="VSK14" s="235"/>
      <c r="VSL14" s="235"/>
      <c r="VSM14" s="235"/>
      <c r="VSN14" s="235"/>
      <c r="VSO14" s="235"/>
      <c r="VSP14" s="235"/>
      <c r="VSQ14" s="235"/>
      <c r="VSR14" s="235"/>
      <c r="VSS14" s="235"/>
      <c r="VST14" s="235"/>
      <c r="VSU14" s="235"/>
      <c r="VSV14" s="235"/>
      <c r="VSW14" s="235"/>
      <c r="VSX14" s="235"/>
      <c r="VSY14" s="235"/>
      <c r="VSZ14" s="235"/>
      <c r="VTA14" s="235"/>
      <c r="VTB14" s="235"/>
      <c r="VTC14" s="235"/>
      <c r="VTD14" s="235"/>
      <c r="VTE14" s="235"/>
      <c r="VTF14" s="235"/>
      <c r="VTG14" s="235"/>
      <c r="VTH14" s="235"/>
      <c r="VTI14" s="235"/>
      <c r="VTJ14" s="235"/>
      <c r="VTK14" s="235"/>
      <c r="VTL14" s="235"/>
      <c r="VTM14" s="235"/>
      <c r="VTN14" s="235"/>
      <c r="VTO14" s="235"/>
      <c r="VTP14" s="235"/>
      <c r="VTQ14" s="235"/>
      <c r="VTR14" s="235"/>
      <c r="VTS14" s="235"/>
      <c r="VTT14" s="235"/>
      <c r="VTU14" s="235"/>
      <c r="VTV14" s="235"/>
      <c r="VTW14" s="235"/>
      <c r="VTX14" s="235"/>
      <c r="VTY14" s="235"/>
      <c r="VTZ14" s="235"/>
      <c r="VUA14" s="235"/>
      <c r="VUB14" s="235"/>
      <c r="VUC14" s="235"/>
      <c r="VUD14" s="235"/>
      <c r="VUE14" s="235"/>
      <c r="VUF14" s="235"/>
      <c r="VUG14" s="235"/>
      <c r="VUH14" s="235"/>
      <c r="VUI14" s="235"/>
      <c r="VUJ14" s="235"/>
      <c r="VUK14" s="235"/>
      <c r="VUL14" s="235"/>
      <c r="VUM14" s="235"/>
      <c r="VUN14" s="235"/>
      <c r="VUO14" s="235"/>
      <c r="VUP14" s="235"/>
      <c r="VUQ14" s="235"/>
      <c r="VUR14" s="235"/>
      <c r="VUS14" s="235"/>
      <c r="VUT14" s="235"/>
      <c r="VUU14" s="235"/>
      <c r="VUV14" s="235"/>
      <c r="VUW14" s="235"/>
      <c r="VUX14" s="235"/>
      <c r="VUY14" s="235"/>
      <c r="VUZ14" s="235"/>
      <c r="VVA14" s="235"/>
      <c r="VVB14" s="235"/>
      <c r="VVC14" s="235"/>
      <c r="VVD14" s="235"/>
      <c r="VVE14" s="235"/>
      <c r="VVF14" s="235"/>
      <c r="VVG14" s="235"/>
      <c r="VVH14" s="235"/>
      <c r="VVI14" s="235"/>
      <c r="VVJ14" s="235"/>
      <c r="VVK14" s="235"/>
      <c r="VVL14" s="235"/>
      <c r="VVM14" s="235"/>
      <c r="VVN14" s="235"/>
      <c r="VVO14" s="235"/>
      <c r="VVP14" s="235"/>
      <c r="VVQ14" s="235"/>
      <c r="VVR14" s="235"/>
      <c r="VVS14" s="235"/>
      <c r="VVT14" s="235"/>
      <c r="VVU14" s="235"/>
      <c r="VVV14" s="235"/>
      <c r="VVW14" s="235"/>
      <c r="VVX14" s="235"/>
      <c r="VVY14" s="235"/>
      <c r="VVZ14" s="235"/>
      <c r="VWA14" s="235"/>
      <c r="VWB14" s="235"/>
      <c r="VWC14" s="235"/>
      <c r="VWD14" s="235"/>
      <c r="VWE14" s="235"/>
      <c r="VWF14" s="235"/>
      <c r="VWG14" s="235"/>
      <c r="VWH14" s="235"/>
      <c r="VWI14" s="235"/>
      <c r="VWJ14" s="235"/>
      <c r="VWK14" s="235"/>
      <c r="VWL14" s="235"/>
      <c r="VWM14" s="235"/>
      <c r="VWN14" s="235"/>
      <c r="VWO14" s="235"/>
      <c r="VWP14" s="235"/>
      <c r="VWQ14" s="235"/>
      <c r="VWR14" s="235"/>
      <c r="VWS14" s="235"/>
      <c r="VWT14" s="235"/>
      <c r="VWU14" s="235"/>
      <c r="VWV14" s="235"/>
      <c r="VWW14" s="235"/>
      <c r="VWX14" s="235"/>
      <c r="VWY14" s="235"/>
      <c r="VWZ14" s="235"/>
      <c r="VXA14" s="235"/>
      <c r="VXB14" s="235"/>
      <c r="VXC14" s="235"/>
      <c r="VXD14" s="235"/>
      <c r="VXE14" s="235"/>
      <c r="VXF14" s="235"/>
      <c r="VXG14" s="235"/>
      <c r="VXH14" s="235"/>
      <c r="VXI14" s="235"/>
      <c r="VXJ14" s="235"/>
      <c r="VXK14" s="235"/>
      <c r="VXL14" s="235"/>
      <c r="VXM14" s="235"/>
      <c r="VXN14" s="235"/>
      <c r="VXO14" s="235"/>
      <c r="VXP14" s="235"/>
      <c r="VXQ14" s="235"/>
      <c r="VXR14" s="235"/>
      <c r="VXS14" s="235"/>
      <c r="VXT14" s="235"/>
      <c r="VXU14" s="235"/>
      <c r="VXV14" s="235"/>
      <c r="VXW14" s="235"/>
      <c r="VXX14" s="235"/>
      <c r="VXY14" s="235"/>
      <c r="VXZ14" s="235"/>
      <c r="VYA14" s="235"/>
      <c r="VYB14" s="235"/>
      <c r="VYC14" s="235"/>
      <c r="VYD14" s="235"/>
      <c r="VYE14" s="235"/>
      <c r="VYF14" s="235"/>
      <c r="VYG14" s="235"/>
      <c r="VYH14" s="235"/>
      <c r="VYI14" s="235"/>
      <c r="VYJ14" s="235"/>
      <c r="VYK14" s="235"/>
      <c r="VYL14" s="235"/>
      <c r="VYM14" s="235"/>
      <c r="VYN14" s="235"/>
      <c r="VYO14" s="235"/>
      <c r="VYP14" s="235"/>
      <c r="VYQ14" s="235"/>
      <c r="VYR14" s="235"/>
      <c r="VYS14" s="235"/>
      <c r="VYT14" s="235"/>
      <c r="VYU14" s="235"/>
      <c r="VYV14" s="235"/>
      <c r="VYW14" s="235"/>
      <c r="VYX14" s="235"/>
      <c r="VYY14" s="235"/>
      <c r="VYZ14" s="235"/>
      <c r="VZA14" s="235"/>
      <c r="VZB14" s="235"/>
      <c r="VZC14" s="235"/>
      <c r="VZD14" s="235"/>
      <c r="VZE14" s="235"/>
      <c r="VZF14" s="235"/>
      <c r="VZG14" s="235"/>
      <c r="VZH14" s="235"/>
      <c r="VZI14" s="235"/>
      <c r="VZJ14" s="235"/>
      <c r="VZK14" s="235"/>
      <c r="VZL14" s="235"/>
      <c r="VZM14" s="235"/>
      <c r="VZN14" s="235"/>
      <c r="VZO14" s="235"/>
      <c r="VZP14" s="235"/>
      <c r="VZQ14" s="235"/>
      <c r="VZR14" s="235"/>
      <c r="VZS14" s="235"/>
      <c r="VZT14" s="235"/>
      <c r="VZU14" s="235"/>
      <c r="VZV14" s="235"/>
      <c r="VZW14" s="235"/>
      <c r="VZX14" s="235"/>
      <c r="VZY14" s="235"/>
      <c r="VZZ14" s="235"/>
      <c r="WAA14" s="235"/>
      <c r="WAB14" s="235"/>
      <c r="WAC14" s="235"/>
      <c r="WAD14" s="235"/>
      <c r="WAE14" s="235"/>
      <c r="WAF14" s="235"/>
      <c r="WAG14" s="235"/>
      <c r="WAH14" s="235"/>
      <c r="WAI14" s="235"/>
      <c r="WAJ14" s="235"/>
      <c r="WAK14" s="235"/>
      <c r="WAL14" s="235"/>
      <c r="WAM14" s="235"/>
      <c r="WAN14" s="235"/>
      <c r="WAO14" s="235"/>
      <c r="WAP14" s="235"/>
      <c r="WAQ14" s="235"/>
      <c r="WAR14" s="235"/>
      <c r="WAS14" s="235"/>
      <c r="WAT14" s="235"/>
      <c r="WAU14" s="235"/>
      <c r="WAV14" s="235"/>
      <c r="WAW14" s="235"/>
      <c r="WAX14" s="235"/>
      <c r="WAY14" s="235"/>
      <c r="WAZ14" s="235"/>
      <c r="WBA14" s="235"/>
      <c r="WBB14" s="235"/>
      <c r="WBC14" s="235"/>
      <c r="WBD14" s="235"/>
      <c r="WBE14" s="235"/>
      <c r="WBF14" s="235"/>
      <c r="WBG14" s="235"/>
      <c r="WBH14" s="235"/>
      <c r="WBI14" s="235"/>
      <c r="WBJ14" s="235"/>
      <c r="WBK14" s="235"/>
      <c r="WBL14" s="235"/>
      <c r="WBM14" s="235"/>
      <c r="WBN14" s="235"/>
      <c r="WBO14" s="235"/>
      <c r="WBP14" s="235"/>
      <c r="WBQ14" s="235"/>
      <c r="WBR14" s="235"/>
      <c r="WBS14" s="235"/>
      <c r="WBT14" s="235"/>
      <c r="WBU14" s="235"/>
      <c r="WBV14" s="235"/>
      <c r="WBW14" s="235"/>
      <c r="WBX14" s="235"/>
      <c r="WBY14" s="235"/>
      <c r="WBZ14" s="235"/>
      <c r="WCA14" s="235"/>
      <c r="WCB14" s="235"/>
      <c r="WCC14" s="235"/>
      <c r="WCD14" s="235"/>
      <c r="WCE14" s="235"/>
      <c r="WCF14" s="235"/>
      <c r="WCG14" s="235"/>
      <c r="WCH14" s="235"/>
      <c r="WCI14" s="235"/>
      <c r="WCJ14" s="235"/>
      <c r="WCK14" s="235"/>
      <c r="WCL14" s="235"/>
      <c r="WCM14" s="235"/>
      <c r="WCN14" s="235"/>
      <c r="WCO14" s="235"/>
      <c r="WCP14" s="235"/>
      <c r="WCQ14" s="235"/>
      <c r="WCR14" s="235"/>
      <c r="WCS14" s="235"/>
      <c r="WCT14" s="235"/>
      <c r="WCU14" s="235"/>
      <c r="WCV14" s="235"/>
      <c r="WCW14" s="235"/>
      <c r="WCX14" s="235"/>
      <c r="WCY14" s="235"/>
      <c r="WCZ14" s="235"/>
      <c r="WDA14" s="235"/>
      <c r="WDB14" s="235"/>
      <c r="WDC14" s="235"/>
      <c r="WDD14" s="235"/>
      <c r="WDE14" s="235"/>
      <c r="WDF14" s="235"/>
      <c r="WDG14" s="235"/>
      <c r="WDH14" s="235"/>
      <c r="WDI14" s="235"/>
      <c r="WDJ14" s="235"/>
      <c r="WDK14" s="235"/>
      <c r="WDL14" s="235"/>
      <c r="WDM14" s="235"/>
      <c r="WDN14" s="235"/>
      <c r="WDO14" s="235"/>
      <c r="WDP14" s="235"/>
      <c r="WDQ14" s="235"/>
      <c r="WDR14" s="235"/>
      <c r="WDS14" s="235"/>
      <c r="WDT14" s="235"/>
      <c r="WDU14" s="235"/>
      <c r="WDV14" s="235"/>
      <c r="WDW14" s="235"/>
      <c r="WDX14" s="235"/>
      <c r="WDY14" s="235"/>
      <c r="WDZ14" s="235"/>
      <c r="WEA14" s="235"/>
      <c r="WEB14" s="235"/>
      <c r="WEC14" s="235"/>
      <c r="WED14" s="235"/>
      <c r="WEE14" s="235"/>
      <c r="WEF14" s="235"/>
      <c r="WEG14" s="235"/>
      <c r="WEH14" s="235"/>
      <c r="WEI14" s="235"/>
      <c r="WEJ14" s="235"/>
      <c r="WEK14" s="235"/>
      <c r="WEL14" s="235"/>
      <c r="WEM14" s="235"/>
      <c r="WEN14" s="235"/>
      <c r="WEO14" s="235"/>
      <c r="WEP14" s="235"/>
      <c r="WEQ14" s="235"/>
      <c r="WER14" s="235"/>
      <c r="WES14" s="235"/>
      <c r="WET14" s="235"/>
      <c r="WEU14" s="235"/>
      <c r="WEV14" s="235"/>
      <c r="WEW14" s="235"/>
      <c r="WEX14" s="235"/>
      <c r="WEY14" s="235"/>
      <c r="WEZ14" s="235"/>
      <c r="WFA14" s="235"/>
      <c r="WFB14" s="235"/>
      <c r="WFC14" s="235"/>
      <c r="WFD14" s="235"/>
      <c r="WFE14" s="235"/>
      <c r="WFF14" s="235"/>
      <c r="WFG14" s="235"/>
      <c r="WFH14" s="235"/>
      <c r="WFI14" s="235"/>
      <c r="WFJ14" s="235"/>
      <c r="WFK14" s="235"/>
      <c r="WFL14" s="235"/>
      <c r="WFM14" s="235"/>
      <c r="WFN14" s="235"/>
      <c r="WFO14" s="235"/>
      <c r="WFP14" s="235"/>
      <c r="WFQ14" s="235"/>
      <c r="WFR14" s="235"/>
      <c r="WFS14" s="235"/>
      <c r="WFT14" s="235"/>
      <c r="WFU14" s="235"/>
      <c r="WFV14" s="235"/>
      <c r="WFW14" s="235"/>
      <c r="WFX14" s="235"/>
      <c r="WFY14" s="235"/>
      <c r="WFZ14" s="235"/>
      <c r="WGA14" s="235"/>
      <c r="WGB14" s="235"/>
      <c r="WGC14" s="235"/>
      <c r="WGD14" s="235"/>
      <c r="WGE14" s="235"/>
      <c r="WGF14" s="235"/>
      <c r="WGG14" s="235"/>
      <c r="WGH14" s="235"/>
      <c r="WGI14" s="235"/>
      <c r="WGJ14" s="235"/>
      <c r="WGK14" s="235"/>
      <c r="WGL14" s="235"/>
      <c r="WGM14" s="235"/>
      <c r="WGN14" s="235"/>
      <c r="WGO14" s="235"/>
      <c r="WGP14" s="235"/>
      <c r="WGQ14" s="235"/>
      <c r="WGR14" s="235"/>
      <c r="WGS14" s="235"/>
      <c r="WGT14" s="235"/>
      <c r="WGU14" s="235"/>
      <c r="WGV14" s="235"/>
      <c r="WGW14" s="235"/>
      <c r="WGX14" s="235"/>
      <c r="WGY14" s="235"/>
      <c r="WGZ14" s="235"/>
      <c r="WHA14" s="235"/>
      <c r="WHB14" s="235"/>
      <c r="WHC14" s="235"/>
      <c r="WHD14" s="235"/>
      <c r="WHE14" s="235"/>
      <c r="WHF14" s="235"/>
      <c r="WHG14" s="235"/>
      <c r="WHH14" s="235"/>
      <c r="WHI14" s="235"/>
      <c r="WHJ14" s="235"/>
      <c r="WHK14" s="235"/>
      <c r="WHL14" s="235"/>
      <c r="WHM14" s="235"/>
      <c r="WHN14" s="235"/>
      <c r="WHO14" s="235"/>
      <c r="WHP14" s="235"/>
      <c r="WHQ14" s="235"/>
      <c r="WHR14" s="235"/>
      <c r="WHS14" s="235"/>
      <c r="WHT14" s="235"/>
      <c r="WHU14" s="235"/>
      <c r="WHV14" s="235"/>
      <c r="WHW14" s="235"/>
      <c r="WHX14" s="235"/>
      <c r="WHY14" s="235"/>
      <c r="WHZ14" s="235"/>
      <c r="WIA14" s="235"/>
      <c r="WIB14" s="235"/>
      <c r="WIC14" s="235"/>
      <c r="WID14" s="235"/>
      <c r="WIE14" s="235"/>
      <c r="WIF14" s="235"/>
      <c r="WIG14" s="235"/>
      <c r="WIH14" s="235"/>
      <c r="WII14" s="235"/>
      <c r="WIJ14" s="235"/>
      <c r="WIK14" s="235"/>
      <c r="WIL14" s="235"/>
      <c r="WIM14" s="235"/>
      <c r="WIN14" s="235"/>
      <c r="WIO14" s="235"/>
      <c r="WIP14" s="235"/>
      <c r="WIQ14" s="235"/>
      <c r="WIR14" s="235"/>
      <c r="WIS14" s="235"/>
      <c r="WIT14" s="235"/>
      <c r="WIU14" s="235"/>
      <c r="WIV14" s="235"/>
      <c r="WIW14" s="235"/>
      <c r="WIX14" s="235"/>
      <c r="WIY14" s="235"/>
      <c r="WIZ14" s="235"/>
      <c r="WJA14" s="235"/>
      <c r="WJB14" s="235"/>
      <c r="WJC14" s="235"/>
      <c r="WJD14" s="235"/>
      <c r="WJE14" s="235"/>
      <c r="WJF14" s="235"/>
      <c r="WJG14" s="235"/>
      <c r="WJH14" s="235"/>
      <c r="WJI14" s="235"/>
      <c r="WJJ14" s="235"/>
      <c r="WJK14" s="235"/>
      <c r="WJL14" s="235"/>
      <c r="WJM14" s="235"/>
      <c r="WJN14" s="235"/>
      <c r="WJO14" s="235"/>
      <c r="WJP14" s="235"/>
      <c r="WJQ14" s="235"/>
      <c r="WJR14" s="235"/>
      <c r="WJS14" s="235"/>
      <c r="WJT14" s="235"/>
      <c r="WJU14" s="235"/>
      <c r="WJV14" s="235"/>
      <c r="WJW14" s="235"/>
      <c r="WJX14" s="235"/>
      <c r="WJY14" s="235"/>
      <c r="WJZ14" s="235"/>
      <c r="WKA14" s="235"/>
      <c r="WKB14" s="235"/>
      <c r="WKC14" s="235"/>
      <c r="WKD14" s="235"/>
      <c r="WKE14" s="235"/>
      <c r="WKF14" s="235"/>
      <c r="WKG14" s="235"/>
      <c r="WKH14" s="235"/>
      <c r="WKI14" s="235"/>
      <c r="WKJ14" s="235"/>
      <c r="WKK14" s="235"/>
      <c r="WKL14" s="235"/>
      <c r="WKM14" s="235"/>
      <c r="WKN14" s="235"/>
      <c r="WKO14" s="235"/>
      <c r="WKP14" s="235"/>
      <c r="WKQ14" s="235"/>
      <c r="WKR14" s="235"/>
      <c r="WKS14" s="235"/>
      <c r="WKT14" s="235"/>
      <c r="WKU14" s="235"/>
      <c r="WKV14" s="235"/>
      <c r="WKW14" s="235"/>
      <c r="WKX14" s="235"/>
      <c r="WKY14" s="235"/>
      <c r="WKZ14" s="235"/>
      <c r="WLA14" s="235"/>
      <c r="WLB14" s="235"/>
      <c r="WLC14" s="235"/>
      <c r="WLD14" s="235"/>
      <c r="WLE14" s="235"/>
      <c r="WLF14" s="235"/>
      <c r="WLG14" s="235"/>
      <c r="WLH14" s="235"/>
      <c r="WLI14" s="235"/>
      <c r="WLJ14" s="235"/>
      <c r="WLK14" s="235"/>
      <c r="WLL14" s="235"/>
      <c r="WLM14" s="235"/>
      <c r="WLN14" s="235"/>
      <c r="WLO14" s="235"/>
      <c r="WLP14" s="235"/>
      <c r="WLQ14" s="235"/>
      <c r="WLR14" s="235"/>
      <c r="WLS14" s="235"/>
      <c r="WLT14" s="235"/>
      <c r="WLU14" s="235"/>
      <c r="WLV14" s="235"/>
      <c r="WLW14" s="235"/>
      <c r="WLX14" s="235"/>
      <c r="WLY14" s="235"/>
      <c r="WLZ14" s="235"/>
      <c r="WMA14" s="235"/>
      <c r="WMB14" s="235"/>
      <c r="WMC14" s="235"/>
      <c r="WMD14" s="235"/>
      <c r="WME14" s="235"/>
      <c r="WMF14" s="235"/>
      <c r="WMG14" s="235"/>
      <c r="WMH14" s="235"/>
      <c r="WMI14" s="235"/>
      <c r="WMJ14" s="235"/>
      <c r="WMK14" s="235"/>
      <c r="WML14" s="235"/>
      <c r="WMM14" s="235"/>
      <c r="WMN14" s="235"/>
      <c r="WMO14" s="235"/>
      <c r="WMP14" s="235"/>
      <c r="WMQ14" s="235"/>
      <c r="WMR14" s="235"/>
      <c r="WMS14" s="235"/>
      <c r="WMT14" s="235"/>
      <c r="WMU14" s="235"/>
      <c r="WMV14" s="235"/>
      <c r="WMW14" s="235"/>
      <c r="WMX14" s="235"/>
      <c r="WMY14" s="235"/>
      <c r="WMZ14" s="235"/>
      <c r="WNA14" s="235"/>
      <c r="WNB14" s="235"/>
      <c r="WNC14" s="235"/>
      <c r="WND14" s="235"/>
      <c r="WNE14" s="235"/>
      <c r="WNF14" s="235"/>
      <c r="WNG14" s="235"/>
      <c r="WNH14" s="235"/>
      <c r="WNI14" s="235"/>
      <c r="WNJ14" s="235"/>
      <c r="WNK14" s="235"/>
      <c r="WNL14" s="235"/>
      <c r="WNM14" s="235"/>
      <c r="WNN14" s="235"/>
      <c r="WNO14" s="235"/>
      <c r="WNP14" s="235"/>
      <c r="WNQ14" s="235"/>
      <c r="WNR14" s="235"/>
      <c r="WNS14" s="235"/>
      <c r="WNT14" s="235"/>
      <c r="WNU14" s="235"/>
      <c r="WNV14" s="235"/>
      <c r="WNW14" s="235"/>
      <c r="WNX14" s="235"/>
      <c r="WNY14" s="235"/>
      <c r="WNZ14" s="235"/>
      <c r="WOA14" s="235"/>
      <c r="WOB14" s="235"/>
      <c r="WOC14" s="235"/>
      <c r="WOD14" s="235"/>
      <c r="WOE14" s="235"/>
      <c r="WOF14" s="235"/>
      <c r="WOG14" s="235"/>
      <c r="WOH14" s="235"/>
      <c r="WOI14" s="235"/>
      <c r="WOJ14" s="235"/>
      <c r="WOK14" s="235"/>
      <c r="WOL14" s="235"/>
      <c r="WOM14" s="235"/>
      <c r="WON14" s="235"/>
      <c r="WOO14" s="235"/>
      <c r="WOP14" s="235"/>
      <c r="WOQ14" s="235"/>
      <c r="WOR14" s="235"/>
      <c r="WOS14" s="235"/>
      <c r="WOT14" s="235"/>
      <c r="WOU14" s="235"/>
      <c r="WOV14" s="235"/>
      <c r="WOW14" s="235"/>
      <c r="WOX14" s="235"/>
      <c r="WOY14" s="235"/>
      <c r="WOZ14" s="235"/>
      <c r="WPA14" s="235"/>
      <c r="WPB14" s="235"/>
      <c r="WPC14" s="235"/>
      <c r="WPD14" s="235"/>
      <c r="WPE14" s="235"/>
      <c r="WPF14" s="235"/>
      <c r="WPG14" s="235"/>
      <c r="WPH14" s="235"/>
      <c r="WPI14" s="235"/>
      <c r="WPJ14" s="235"/>
      <c r="WPK14" s="235"/>
      <c r="WPL14" s="235"/>
      <c r="WPM14" s="235"/>
      <c r="WPN14" s="235"/>
      <c r="WPO14" s="235"/>
      <c r="WPP14" s="235"/>
      <c r="WPQ14" s="235"/>
      <c r="WPR14" s="235"/>
      <c r="WPS14" s="235"/>
      <c r="WPT14" s="235"/>
      <c r="WPU14" s="235"/>
      <c r="WPV14" s="235"/>
      <c r="WPW14" s="235"/>
      <c r="WPX14" s="235"/>
      <c r="WPY14" s="235"/>
      <c r="WPZ14" s="235"/>
      <c r="WQA14" s="235"/>
      <c r="WQB14" s="235"/>
      <c r="WQC14" s="235"/>
      <c r="WQD14" s="235"/>
      <c r="WQE14" s="235"/>
      <c r="WQF14" s="235"/>
      <c r="WQG14" s="235"/>
      <c r="WQH14" s="235"/>
      <c r="WQI14" s="235"/>
      <c r="WQJ14" s="235"/>
      <c r="WQK14" s="235"/>
      <c r="WQL14" s="235"/>
      <c r="WQM14" s="235"/>
      <c r="WQN14" s="235"/>
      <c r="WQO14" s="235"/>
      <c r="WQP14" s="235"/>
      <c r="WQQ14" s="235"/>
      <c r="WQR14" s="235"/>
      <c r="WQS14" s="235"/>
      <c r="WQT14" s="235"/>
      <c r="WQU14" s="235"/>
      <c r="WQV14" s="235"/>
      <c r="WQW14" s="235"/>
      <c r="WQX14" s="235"/>
      <c r="WQY14" s="235"/>
      <c r="WQZ14" s="235"/>
      <c r="WRA14" s="235"/>
      <c r="WRB14" s="235"/>
      <c r="WRC14" s="235"/>
      <c r="WRD14" s="235"/>
      <c r="WRE14" s="235"/>
      <c r="WRF14" s="235"/>
      <c r="WRG14" s="235"/>
      <c r="WRH14" s="235"/>
      <c r="WRI14" s="235"/>
      <c r="WRJ14" s="235"/>
      <c r="WRK14" s="235"/>
      <c r="WRL14" s="235"/>
      <c r="WRM14" s="235"/>
      <c r="WRN14" s="235"/>
      <c r="WRO14" s="235"/>
      <c r="WRP14" s="235"/>
      <c r="WRQ14" s="235"/>
      <c r="WRR14" s="235"/>
      <c r="WRS14" s="235"/>
      <c r="WRT14" s="235"/>
      <c r="WRU14" s="235"/>
      <c r="WRV14" s="235"/>
      <c r="WRW14" s="235"/>
      <c r="WRX14" s="235"/>
      <c r="WRY14" s="235"/>
      <c r="WRZ14" s="235"/>
      <c r="WSA14" s="235"/>
      <c r="WSB14" s="235"/>
      <c r="WSC14" s="235"/>
      <c r="WSD14" s="235"/>
      <c r="WSE14" s="235"/>
      <c r="WSF14" s="235"/>
      <c r="WSG14" s="235"/>
      <c r="WSH14" s="235"/>
      <c r="WSI14" s="235"/>
      <c r="WSJ14" s="235"/>
      <c r="WSK14" s="235"/>
      <c r="WSL14" s="235"/>
      <c r="WSM14" s="235"/>
      <c r="WSN14" s="235"/>
      <c r="WSO14" s="235"/>
      <c r="WSP14" s="235"/>
      <c r="WSQ14" s="235"/>
      <c r="WSR14" s="235"/>
      <c r="WSS14" s="235"/>
      <c r="WST14" s="235"/>
      <c r="WSU14" s="235"/>
      <c r="WSV14" s="235"/>
      <c r="WSW14" s="235"/>
      <c r="WSX14" s="235"/>
      <c r="WSY14" s="235"/>
      <c r="WSZ14" s="235"/>
      <c r="WTA14" s="235"/>
      <c r="WTB14" s="235"/>
      <c r="WTC14" s="235"/>
      <c r="WTD14" s="235"/>
      <c r="WTE14" s="235"/>
      <c r="WTF14" s="235"/>
      <c r="WTG14" s="235"/>
      <c r="WTH14" s="235"/>
      <c r="WTI14" s="235"/>
      <c r="WTJ14" s="235"/>
      <c r="WTK14" s="235"/>
      <c r="WTL14" s="235"/>
      <c r="WTM14" s="235"/>
      <c r="WTN14" s="235"/>
      <c r="WTO14" s="235"/>
      <c r="WTP14" s="235"/>
      <c r="WTQ14" s="235"/>
      <c r="WTR14" s="235"/>
      <c r="WTS14" s="235"/>
      <c r="WTT14" s="235"/>
      <c r="WTU14" s="235"/>
      <c r="WTV14" s="235"/>
      <c r="WTW14" s="235"/>
      <c r="WTX14" s="235"/>
      <c r="WTY14" s="235"/>
      <c r="WTZ14" s="235"/>
      <c r="WUA14" s="235"/>
      <c r="WUB14" s="235"/>
      <c r="WUC14" s="235"/>
      <c r="WUD14" s="235"/>
      <c r="WUE14" s="235"/>
      <c r="WUF14" s="235"/>
      <c r="WUG14" s="235"/>
      <c r="WUH14" s="235"/>
      <c r="WUI14" s="235"/>
      <c r="WUJ14" s="235"/>
      <c r="WUK14" s="235"/>
      <c r="WUL14" s="235"/>
      <c r="WUM14" s="235"/>
      <c r="WUN14" s="235"/>
      <c r="WUO14" s="235"/>
      <c r="WUP14" s="235"/>
      <c r="WUQ14" s="235"/>
      <c r="WUR14" s="235"/>
      <c r="WUS14" s="235"/>
      <c r="WUT14" s="235"/>
      <c r="WUU14" s="235"/>
      <c r="WUV14" s="235"/>
      <c r="WUW14" s="235"/>
      <c r="WUX14" s="235"/>
      <c r="WUY14" s="235"/>
      <c r="WUZ14" s="235"/>
      <c r="WVA14" s="235"/>
      <c r="WVB14" s="235"/>
      <c r="WVC14" s="235"/>
      <c r="WVD14" s="235"/>
      <c r="WVE14" s="235"/>
      <c r="WVF14" s="235"/>
      <c r="WVG14" s="235"/>
      <c r="WVH14" s="235"/>
      <c r="WVI14" s="235"/>
      <c r="WVJ14" s="235"/>
      <c r="WVK14" s="235"/>
      <c r="WVL14" s="235"/>
      <c r="WVM14" s="235"/>
      <c r="WVN14" s="235"/>
      <c r="WVO14" s="235"/>
      <c r="WVP14" s="235"/>
      <c r="WVQ14" s="235"/>
      <c r="WVR14" s="235"/>
      <c r="WVS14" s="235"/>
      <c r="WVT14" s="235"/>
      <c r="WVU14" s="235"/>
      <c r="WVV14" s="235"/>
      <c r="WVW14" s="235"/>
      <c r="WVX14" s="235"/>
      <c r="WVY14" s="235"/>
      <c r="WVZ14" s="235"/>
      <c r="WWA14" s="235"/>
      <c r="WWB14" s="235"/>
      <c r="WWC14" s="235"/>
      <c r="WWD14" s="235"/>
      <c r="WWE14" s="235"/>
      <c r="WWF14" s="235"/>
      <c r="WWG14" s="235"/>
      <c r="WWH14" s="235"/>
      <c r="WWI14" s="235"/>
      <c r="WWJ14" s="235"/>
      <c r="WWK14" s="235"/>
      <c r="WWL14" s="235"/>
      <c r="WWM14" s="235"/>
      <c r="WWN14" s="235"/>
      <c r="WWO14" s="235"/>
      <c r="WWP14" s="235"/>
      <c r="WWQ14" s="235"/>
      <c r="WWR14" s="235"/>
      <c r="WWS14" s="235"/>
      <c r="WWT14" s="235"/>
      <c r="WWU14" s="235"/>
      <c r="WWV14" s="235"/>
      <c r="WWW14" s="235"/>
      <c r="WWX14" s="235"/>
      <c r="WWY14" s="235"/>
      <c r="WWZ14" s="235"/>
      <c r="WXA14" s="235"/>
      <c r="WXB14" s="235"/>
      <c r="WXC14" s="235"/>
      <c r="WXD14" s="235"/>
      <c r="WXE14" s="235"/>
      <c r="WXF14" s="235"/>
      <c r="WXG14" s="235"/>
      <c r="WXH14" s="235"/>
      <c r="WXI14" s="235"/>
      <c r="WXJ14" s="235"/>
      <c r="WXK14" s="235"/>
      <c r="WXL14" s="235"/>
      <c r="WXM14" s="235"/>
      <c r="WXN14" s="235"/>
      <c r="WXO14" s="235"/>
      <c r="WXP14" s="235"/>
      <c r="WXQ14" s="235"/>
      <c r="WXR14" s="235"/>
      <c r="WXS14" s="235"/>
      <c r="WXT14" s="235"/>
      <c r="WXU14" s="235"/>
      <c r="WXV14" s="235"/>
      <c r="WXW14" s="235"/>
      <c r="WXX14" s="235"/>
      <c r="WXY14" s="235"/>
      <c r="WXZ14" s="235"/>
      <c r="WYA14" s="235"/>
      <c r="WYB14" s="235"/>
      <c r="WYC14" s="235"/>
      <c r="WYD14" s="235"/>
      <c r="WYE14" s="235"/>
      <c r="WYF14" s="235"/>
      <c r="WYG14" s="235"/>
      <c r="WYH14" s="235"/>
      <c r="WYI14" s="235"/>
      <c r="WYJ14" s="235"/>
      <c r="WYK14" s="235"/>
      <c r="WYL14" s="235"/>
      <c r="WYM14" s="235"/>
      <c r="WYN14" s="235"/>
      <c r="WYO14" s="235"/>
      <c r="WYP14" s="235"/>
      <c r="WYQ14" s="235"/>
      <c r="WYR14" s="235"/>
      <c r="WYS14" s="235"/>
      <c r="WYT14" s="235"/>
      <c r="WYU14" s="235"/>
      <c r="WYV14" s="235"/>
      <c r="WYW14" s="235"/>
      <c r="WYX14" s="235"/>
      <c r="WYY14" s="235"/>
      <c r="WYZ14" s="235"/>
      <c r="WZA14" s="235"/>
      <c r="WZB14" s="235"/>
      <c r="WZC14" s="235"/>
      <c r="WZD14" s="235"/>
      <c r="WZE14" s="235"/>
      <c r="WZF14" s="235"/>
      <c r="WZG14" s="235"/>
      <c r="WZH14" s="235"/>
      <c r="WZI14" s="235"/>
      <c r="WZJ14" s="235"/>
      <c r="WZK14" s="235"/>
      <c r="WZL14" s="235"/>
      <c r="WZM14" s="235"/>
      <c r="WZN14" s="235"/>
      <c r="WZO14" s="235"/>
      <c r="WZP14" s="235"/>
      <c r="WZQ14" s="235"/>
      <c r="WZR14" s="235"/>
      <c r="WZS14" s="235"/>
      <c r="WZT14" s="235"/>
      <c r="WZU14" s="235"/>
      <c r="WZV14" s="235"/>
      <c r="WZW14" s="235"/>
      <c r="WZX14" s="235"/>
      <c r="WZY14" s="235"/>
      <c r="WZZ14" s="235"/>
      <c r="XAA14" s="235"/>
      <c r="XAB14" s="235"/>
      <c r="XAC14" s="235"/>
      <c r="XAD14" s="235"/>
      <c r="XAE14" s="235"/>
      <c r="XAF14" s="235"/>
      <c r="XAG14" s="235"/>
      <c r="XAH14" s="235"/>
      <c r="XAI14" s="235"/>
      <c r="XAJ14" s="235"/>
      <c r="XAK14" s="235"/>
      <c r="XAL14" s="235"/>
      <c r="XAM14" s="235"/>
      <c r="XAN14" s="235"/>
      <c r="XAO14" s="235"/>
      <c r="XAP14" s="235"/>
      <c r="XAQ14" s="235"/>
      <c r="XAR14" s="235"/>
      <c r="XAS14" s="235"/>
      <c r="XAT14" s="235"/>
      <c r="XAU14" s="235"/>
      <c r="XAV14" s="235"/>
      <c r="XAW14" s="235"/>
      <c r="XAX14" s="235"/>
      <c r="XAY14" s="235"/>
      <c r="XAZ14" s="235"/>
      <c r="XBA14" s="235"/>
      <c r="XBB14" s="235"/>
      <c r="XBC14" s="235"/>
      <c r="XBD14" s="235"/>
      <c r="XBE14" s="235"/>
      <c r="XBF14" s="235"/>
      <c r="XBG14" s="235"/>
      <c r="XBH14" s="235"/>
      <c r="XBI14" s="235"/>
      <c r="XBJ14" s="235"/>
      <c r="XBK14" s="235"/>
      <c r="XBL14" s="235"/>
      <c r="XBM14" s="235"/>
      <c r="XBN14" s="235"/>
      <c r="XBO14" s="235"/>
      <c r="XBP14" s="235"/>
      <c r="XBQ14" s="235"/>
      <c r="XBR14" s="235"/>
      <c r="XBS14" s="235"/>
      <c r="XBT14" s="235"/>
      <c r="XBU14" s="235"/>
      <c r="XBV14" s="235"/>
      <c r="XBW14" s="235"/>
      <c r="XBX14" s="235"/>
      <c r="XBY14" s="235"/>
      <c r="XBZ14" s="235"/>
      <c r="XCA14" s="235"/>
      <c r="XCB14" s="235"/>
      <c r="XCC14" s="235"/>
      <c r="XCD14" s="235"/>
      <c r="XCE14" s="235"/>
      <c r="XCF14" s="235"/>
      <c r="XCG14" s="235"/>
      <c r="XCH14" s="235"/>
      <c r="XCI14" s="235"/>
      <c r="XCJ14" s="235"/>
      <c r="XCK14" s="235"/>
      <c r="XCL14" s="235"/>
      <c r="XCM14" s="235"/>
      <c r="XCN14" s="235"/>
      <c r="XCO14" s="235"/>
      <c r="XCP14" s="235"/>
      <c r="XCQ14" s="235"/>
      <c r="XCR14" s="235"/>
      <c r="XCS14" s="235"/>
      <c r="XCT14" s="235"/>
      <c r="XCU14" s="235"/>
      <c r="XCV14" s="235"/>
      <c r="XCW14" s="235"/>
      <c r="XCX14" s="235"/>
      <c r="XCY14" s="235"/>
      <c r="XCZ14" s="235"/>
      <c r="XDA14" s="235"/>
      <c r="XDB14" s="235"/>
      <c r="XDC14" s="235"/>
      <c r="XDD14" s="235"/>
      <c r="XDE14" s="235"/>
      <c r="XDF14" s="235"/>
      <c r="XDG14" s="235"/>
      <c r="XDH14" s="235"/>
      <c r="XDI14" s="235"/>
      <c r="XDJ14" s="235"/>
      <c r="XDK14" s="235"/>
      <c r="XDL14" s="235"/>
      <c r="XDM14" s="235"/>
      <c r="XDN14" s="235"/>
      <c r="XDO14" s="235"/>
      <c r="XDP14" s="235"/>
      <c r="XDQ14" s="235"/>
      <c r="XDR14" s="235"/>
      <c r="XDS14" s="235"/>
      <c r="XDT14" s="235"/>
      <c r="XDU14" s="235"/>
      <c r="XDV14" s="235"/>
      <c r="XDW14" s="235"/>
      <c r="XDX14" s="235"/>
      <c r="XDY14" s="235"/>
      <c r="XDZ14" s="235"/>
      <c r="XEA14" s="235"/>
      <c r="XEB14" s="235"/>
      <c r="XEC14" s="235"/>
      <c r="XED14" s="235"/>
      <c r="XEE14" s="235"/>
      <c r="XEF14" s="235"/>
      <c r="XEG14" s="235"/>
      <c r="XEH14" s="235"/>
      <c r="XEI14" s="235"/>
      <c r="XEJ14" s="235"/>
      <c r="XEK14" s="235"/>
      <c r="XEL14" s="235"/>
      <c r="XEM14" s="235"/>
      <c r="XEN14" s="235"/>
      <c r="XEO14" s="235"/>
      <c r="XEP14" s="235"/>
      <c r="XEQ14" s="235"/>
      <c r="XER14" s="235"/>
      <c r="XES14" s="235"/>
      <c r="XET14" s="235"/>
      <c r="XEU14" s="235"/>
      <c r="XEV14" s="235"/>
      <c r="XEW14" s="235"/>
      <c r="XEX14" s="235"/>
      <c r="XEY14" s="235"/>
      <c r="XEZ14" s="235"/>
      <c r="XFA14" s="235"/>
      <c r="XFB14" s="235"/>
      <c r="XFC14" s="235"/>
      <c r="XFD14" s="235"/>
    </row>
    <row r="15" s="213" customFormat="1" ht="18" customHeight="1" spans="1:39 14370:16384">
      <c r="A15" s="236" t="s">
        <v>141</v>
      </c>
      <c r="B15" s="233">
        <f t="shared" si="0"/>
        <v>35155.4</v>
      </c>
      <c r="C15" s="233">
        <f t="shared" si="1"/>
        <v>2414</v>
      </c>
      <c r="D15" s="209">
        <v>2074</v>
      </c>
      <c r="E15" s="209"/>
      <c r="F15" s="209"/>
      <c r="G15" s="209">
        <v>340</v>
      </c>
      <c r="H15" s="233">
        <f t="shared" si="5"/>
        <v>9256.4</v>
      </c>
      <c r="I15" s="209">
        <v>3423</v>
      </c>
      <c r="J15" s="209">
        <v>2</v>
      </c>
      <c r="K15" s="209">
        <v>1</v>
      </c>
      <c r="L15" s="209"/>
      <c r="M15" s="209">
        <v>312</v>
      </c>
      <c r="N15" s="209">
        <v>3</v>
      </c>
      <c r="O15" s="209"/>
      <c r="P15" s="209">
        <v>8</v>
      </c>
      <c r="Q15" s="209">
        <v>56</v>
      </c>
      <c r="R15" s="209">
        <v>5451.4</v>
      </c>
      <c r="S15" s="233">
        <f t="shared" si="2"/>
        <v>12319</v>
      </c>
      <c r="T15" s="241">
        <v>12319</v>
      </c>
      <c r="U15" s="241"/>
      <c r="V15" s="209"/>
      <c r="W15" s="209"/>
      <c r="X15" s="209"/>
      <c r="Y15" s="233">
        <f t="shared" si="3"/>
        <v>3641</v>
      </c>
      <c r="Z15" s="209">
        <v>3519</v>
      </c>
      <c r="AA15" s="209">
        <v>122</v>
      </c>
      <c r="AB15" s="209">
        <v>1</v>
      </c>
      <c r="AC15" s="209">
        <v>400</v>
      </c>
      <c r="AD15" s="233">
        <f t="shared" si="4"/>
        <v>7124</v>
      </c>
      <c r="AE15" s="209">
        <v>3087</v>
      </c>
      <c r="AF15" s="209"/>
      <c r="AG15" s="209"/>
      <c r="AH15" s="209">
        <v>4037</v>
      </c>
      <c r="AI15" s="209"/>
      <c r="AJ15" s="209"/>
      <c r="AK15" s="209"/>
      <c r="AL15" s="213"/>
      <c r="AM15" s="213"/>
      <c r="UFR15" s="235"/>
      <c r="UFS15" s="235"/>
      <c r="UFT15" s="235"/>
      <c r="UFU15" s="235"/>
      <c r="UFV15" s="235"/>
      <c r="UFW15" s="235"/>
      <c r="UFX15" s="235"/>
      <c r="UFY15" s="235"/>
      <c r="UFZ15" s="235"/>
      <c r="UGA15" s="235"/>
      <c r="UGB15" s="235"/>
      <c r="UGC15" s="235"/>
      <c r="UGD15" s="235"/>
      <c r="UGE15" s="235"/>
      <c r="UGF15" s="235"/>
      <c r="UGG15" s="235"/>
      <c r="UGH15" s="235"/>
      <c r="UGI15" s="235"/>
      <c r="UGJ15" s="235"/>
      <c r="UGK15" s="235"/>
      <c r="UGL15" s="235"/>
      <c r="UGM15" s="235"/>
      <c r="UGN15" s="235"/>
      <c r="UGO15" s="235"/>
      <c r="UGP15" s="235"/>
      <c r="UGQ15" s="235"/>
      <c r="UGR15" s="235"/>
      <c r="UGS15" s="235"/>
      <c r="UGT15" s="235"/>
      <c r="UGU15" s="235"/>
      <c r="UGV15" s="235"/>
      <c r="UGW15" s="235"/>
      <c r="UGX15" s="235"/>
      <c r="UGY15" s="235"/>
      <c r="UGZ15" s="235"/>
      <c r="UHA15" s="235"/>
      <c r="UHB15" s="235"/>
      <c r="UHC15" s="235"/>
      <c r="UHD15" s="235"/>
      <c r="UHE15" s="235"/>
      <c r="UHF15" s="235"/>
      <c r="UHG15" s="235"/>
      <c r="UHH15" s="235"/>
      <c r="UHI15" s="235"/>
      <c r="UHJ15" s="235"/>
      <c r="UHK15" s="235"/>
      <c r="UHL15" s="235"/>
      <c r="UHM15" s="235"/>
      <c r="UHN15" s="235"/>
      <c r="UHO15" s="235"/>
      <c r="UHP15" s="235"/>
      <c r="UHQ15" s="235"/>
      <c r="UHR15" s="235"/>
      <c r="UHS15" s="235"/>
      <c r="UHT15" s="235"/>
      <c r="UHU15" s="235"/>
      <c r="UHV15" s="235"/>
      <c r="UHW15" s="235"/>
      <c r="UHX15" s="235"/>
      <c r="UHY15" s="235"/>
      <c r="UHZ15" s="235"/>
      <c r="UIA15" s="235"/>
      <c r="UIB15" s="235"/>
      <c r="UIC15" s="235"/>
      <c r="UID15" s="235"/>
      <c r="UIE15" s="235"/>
      <c r="UIF15" s="235"/>
      <c r="UIG15" s="235"/>
      <c r="UIH15" s="235"/>
      <c r="UII15" s="235"/>
      <c r="UIJ15" s="235"/>
      <c r="UIK15" s="235"/>
      <c r="UIL15" s="235"/>
      <c r="UIM15" s="235"/>
      <c r="UIN15" s="235"/>
      <c r="UIO15" s="235"/>
      <c r="UIP15" s="235"/>
      <c r="UIQ15" s="235"/>
      <c r="UIR15" s="235"/>
      <c r="UIS15" s="235"/>
      <c r="UIT15" s="235"/>
      <c r="UIU15" s="235"/>
      <c r="UIV15" s="235"/>
      <c r="UIW15" s="235"/>
      <c r="UIX15" s="235"/>
      <c r="UIY15" s="235"/>
      <c r="UIZ15" s="235"/>
      <c r="UJA15" s="235"/>
      <c r="UJB15" s="235"/>
      <c r="UJC15" s="235"/>
      <c r="UJD15" s="235"/>
      <c r="UJE15" s="235"/>
      <c r="UJF15" s="235"/>
      <c r="UJG15" s="235"/>
      <c r="UJH15" s="235"/>
      <c r="UJI15" s="235"/>
      <c r="UJJ15" s="235"/>
      <c r="UJK15" s="235"/>
      <c r="UJL15" s="235"/>
      <c r="UJM15" s="235"/>
      <c r="UJN15" s="235"/>
      <c r="UJO15" s="235"/>
      <c r="UJP15" s="235"/>
      <c r="UJQ15" s="235"/>
      <c r="UJR15" s="235"/>
      <c r="UJS15" s="235"/>
      <c r="UJT15" s="235"/>
      <c r="UJU15" s="235"/>
      <c r="UJV15" s="235"/>
      <c r="UJW15" s="235"/>
      <c r="UJX15" s="235"/>
      <c r="UJY15" s="235"/>
      <c r="UJZ15" s="235"/>
      <c r="UKA15" s="235"/>
      <c r="UKB15" s="235"/>
      <c r="UKC15" s="235"/>
      <c r="UKD15" s="235"/>
      <c r="UKE15" s="235"/>
      <c r="UKF15" s="235"/>
      <c r="UKG15" s="235"/>
      <c r="UKH15" s="235"/>
      <c r="UKI15" s="235"/>
      <c r="UKJ15" s="235"/>
      <c r="UKK15" s="235"/>
      <c r="UKL15" s="235"/>
      <c r="UKM15" s="235"/>
      <c r="UKN15" s="235"/>
      <c r="UKO15" s="235"/>
      <c r="UKP15" s="235"/>
      <c r="UKQ15" s="235"/>
      <c r="UKR15" s="235"/>
      <c r="UKS15" s="235"/>
      <c r="UKT15" s="235"/>
      <c r="UKU15" s="235"/>
      <c r="UKV15" s="235"/>
      <c r="UKW15" s="235"/>
      <c r="UKX15" s="235"/>
      <c r="UKY15" s="235"/>
      <c r="UKZ15" s="235"/>
      <c r="ULA15" s="235"/>
      <c r="ULB15" s="235"/>
      <c r="ULC15" s="235"/>
      <c r="ULD15" s="235"/>
      <c r="ULE15" s="235"/>
      <c r="ULF15" s="235"/>
      <c r="ULG15" s="235"/>
      <c r="ULH15" s="235"/>
      <c r="ULI15" s="235"/>
      <c r="ULJ15" s="235"/>
      <c r="ULK15" s="235"/>
      <c r="ULL15" s="235"/>
      <c r="ULM15" s="235"/>
      <c r="ULN15" s="235"/>
      <c r="ULO15" s="235"/>
      <c r="ULP15" s="235"/>
      <c r="ULQ15" s="235"/>
      <c r="ULR15" s="235"/>
      <c r="ULS15" s="235"/>
      <c r="ULT15" s="235"/>
      <c r="ULU15" s="235"/>
      <c r="ULV15" s="235"/>
      <c r="ULW15" s="235"/>
      <c r="ULX15" s="235"/>
      <c r="ULY15" s="235"/>
      <c r="ULZ15" s="235"/>
      <c r="UMA15" s="235"/>
      <c r="UMB15" s="235"/>
      <c r="UMC15" s="235"/>
      <c r="UMD15" s="235"/>
      <c r="UME15" s="235"/>
      <c r="UMF15" s="235"/>
      <c r="UMG15" s="235"/>
      <c r="UMH15" s="235"/>
      <c r="UMI15" s="235"/>
      <c r="UMJ15" s="235"/>
      <c r="UMK15" s="235"/>
      <c r="UML15" s="235"/>
      <c r="UMM15" s="235"/>
      <c r="UMN15" s="235"/>
      <c r="UMO15" s="235"/>
      <c r="UMP15" s="235"/>
      <c r="UMQ15" s="235"/>
      <c r="UMR15" s="235"/>
      <c r="UMS15" s="235"/>
      <c r="UMT15" s="235"/>
      <c r="UMU15" s="235"/>
      <c r="UMV15" s="235"/>
      <c r="UMW15" s="235"/>
      <c r="UMX15" s="235"/>
      <c r="UMY15" s="235"/>
      <c r="UMZ15" s="235"/>
      <c r="UNA15" s="235"/>
      <c r="UNB15" s="235"/>
      <c r="UNC15" s="235"/>
      <c r="UND15" s="235"/>
      <c r="UNE15" s="235"/>
      <c r="UNF15" s="235"/>
      <c r="UNG15" s="235"/>
      <c r="UNH15" s="235"/>
      <c r="UNI15" s="235"/>
      <c r="UNJ15" s="235"/>
      <c r="UNK15" s="235"/>
      <c r="UNL15" s="235"/>
      <c r="UNM15" s="235"/>
      <c r="UNN15" s="235"/>
      <c r="UNO15" s="235"/>
      <c r="UNP15" s="235"/>
      <c r="UNQ15" s="235"/>
      <c r="UNR15" s="235"/>
      <c r="UNS15" s="235"/>
      <c r="UNT15" s="235"/>
      <c r="UNU15" s="235"/>
      <c r="UNV15" s="235"/>
      <c r="UNW15" s="235"/>
      <c r="UNX15" s="235"/>
      <c r="UNY15" s="235"/>
      <c r="UNZ15" s="235"/>
      <c r="UOA15" s="235"/>
      <c r="UOB15" s="235"/>
      <c r="UOC15" s="235"/>
      <c r="UOD15" s="235"/>
      <c r="UOE15" s="235"/>
      <c r="UOF15" s="235"/>
      <c r="UOG15" s="235"/>
      <c r="UOH15" s="235"/>
      <c r="UOI15" s="235"/>
      <c r="UOJ15" s="235"/>
      <c r="UOK15" s="235"/>
      <c r="UOL15" s="235"/>
      <c r="UOM15" s="235"/>
      <c r="UON15" s="235"/>
      <c r="UOO15" s="235"/>
      <c r="UOP15" s="235"/>
      <c r="UOQ15" s="235"/>
      <c r="UOR15" s="235"/>
      <c r="UOS15" s="235"/>
      <c r="UOT15" s="235"/>
      <c r="UOU15" s="235"/>
      <c r="UOV15" s="235"/>
      <c r="UOW15" s="235"/>
      <c r="UOX15" s="235"/>
      <c r="UOY15" s="235"/>
      <c r="UOZ15" s="235"/>
      <c r="UPA15" s="235"/>
      <c r="UPB15" s="235"/>
      <c r="UPC15" s="235"/>
      <c r="UPD15" s="235"/>
      <c r="UPE15" s="235"/>
      <c r="UPF15" s="235"/>
      <c r="UPG15" s="235"/>
      <c r="UPH15" s="235"/>
      <c r="UPI15" s="235"/>
      <c r="UPJ15" s="235"/>
      <c r="UPK15" s="235"/>
      <c r="UPL15" s="235"/>
      <c r="UPM15" s="235"/>
      <c r="UPN15" s="235"/>
      <c r="UPO15" s="235"/>
      <c r="UPP15" s="235"/>
      <c r="UPQ15" s="235"/>
      <c r="UPR15" s="235"/>
      <c r="UPS15" s="235"/>
      <c r="UPT15" s="235"/>
      <c r="UPU15" s="235"/>
      <c r="UPV15" s="235"/>
      <c r="UPW15" s="235"/>
      <c r="UPX15" s="235"/>
      <c r="UPY15" s="235"/>
      <c r="UPZ15" s="235"/>
      <c r="UQA15" s="235"/>
      <c r="UQB15" s="235"/>
      <c r="UQC15" s="235"/>
      <c r="UQD15" s="235"/>
      <c r="UQE15" s="235"/>
      <c r="UQF15" s="235"/>
      <c r="UQG15" s="235"/>
      <c r="UQH15" s="235"/>
      <c r="UQI15" s="235"/>
      <c r="UQJ15" s="235"/>
      <c r="UQK15" s="235"/>
      <c r="UQL15" s="235"/>
      <c r="UQM15" s="235"/>
      <c r="UQN15" s="235"/>
      <c r="UQO15" s="235"/>
      <c r="UQP15" s="235"/>
      <c r="UQQ15" s="235"/>
      <c r="UQR15" s="235"/>
      <c r="UQS15" s="235"/>
      <c r="UQT15" s="235"/>
      <c r="UQU15" s="235"/>
      <c r="UQV15" s="235"/>
      <c r="UQW15" s="235"/>
      <c r="UQX15" s="235"/>
      <c r="UQY15" s="235"/>
      <c r="UQZ15" s="235"/>
      <c r="URA15" s="235"/>
      <c r="URB15" s="235"/>
      <c r="URC15" s="235"/>
      <c r="URD15" s="235"/>
      <c r="URE15" s="235"/>
      <c r="URF15" s="235"/>
      <c r="URG15" s="235"/>
      <c r="URH15" s="235"/>
      <c r="URI15" s="235"/>
      <c r="URJ15" s="235"/>
      <c r="URK15" s="235"/>
      <c r="URL15" s="235"/>
      <c r="URM15" s="235"/>
      <c r="URN15" s="235"/>
      <c r="URO15" s="235"/>
      <c r="URP15" s="235"/>
      <c r="URQ15" s="235"/>
      <c r="URR15" s="235"/>
      <c r="URS15" s="235"/>
      <c r="URT15" s="235"/>
      <c r="URU15" s="235"/>
      <c r="URV15" s="235"/>
      <c r="URW15" s="235"/>
      <c r="URX15" s="235"/>
      <c r="URY15" s="235"/>
      <c r="URZ15" s="235"/>
      <c r="USA15" s="235"/>
      <c r="USB15" s="235"/>
      <c r="USC15" s="235"/>
      <c r="USD15" s="235"/>
      <c r="USE15" s="235"/>
      <c r="USF15" s="235"/>
      <c r="USG15" s="235"/>
      <c r="USH15" s="235"/>
      <c r="USI15" s="235"/>
      <c r="USJ15" s="235"/>
      <c r="USK15" s="235"/>
      <c r="USL15" s="235"/>
      <c r="USM15" s="235"/>
      <c r="USN15" s="235"/>
      <c r="USO15" s="235"/>
      <c r="USP15" s="235"/>
      <c r="USQ15" s="235"/>
      <c r="USR15" s="235"/>
      <c r="USS15" s="235"/>
      <c r="UST15" s="235"/>
      <c r="USU15" s="235"/>
      <c r="USV15" s="235"/>
      <c r="USW15" s="235"/>
      <c r="USX15" s="235"/>
      <c r="USY15" s="235"/>
      <c r="USZ15" s="235"/>
      <c r="UTA15" s="235"/>
      <c r="UTB15" s="235"/>
      <c r="UTC15" s="235"/>
      <c r="UTD15" s="235"/>
      <c r="UTE15" s="235"/>
      <c r="UTF15" s="235"/>
      <c r="UTG15" s="235"/>
      <c r="UTH15" s="235"/>
      <c r="UTI15" s="235"/>
      <c r="UTJ15" s="235"/>
      <c r="UTK15" s="235"/>
      <c r="UTL15" s="235"/>
      <c r="UTM15" s="235"/>
      <c r="UTN15" s="235"/>
      <c r="UTO15" s="235"/>
      <c r="UTP15" s="235"/>
      <c r="UTQ15" s="235"/>
      <c r="UTR15" s="235"/>
      <c r="UTS15" s="235"/>
      <c r="UTT15" s="235"/>
      <c r="UTU15" s="235"/>
      <c r="UTV15" s="235"/>
      <c r="UTW15" s="235"/>
      <c r="UTX15" s="235"/>
      <c r="UTY15" s="235"/>
      <c r="UTZ15" s="235"/>
      <c r="UUA15" s="235"/>
      <c r="UUB15" s="235"/>
      <c r="UUC15" s="235"/>
      <c r="UUD15" s="235"/>
      <c r="UUE15" s="235"/>
      <c r="UUF15" s="235"/>
      <c r="UUG15" s="235"/>
      <c r="UUH15" s="235"/>
      <c r="UUI15" s="235"/>
      <c r="UUJ15" s="235"/>
      <c r="UUK15" s="235"/>
      <c r="UUL15" s="235"/>
      <c r="UUM15" s="235"/>
      <c r="UUN15" s="235"/>
      <c r="UUO15" s="235"/>
      <c r="UUP15" s="235"/>
      <c r="UUQ15" s="235"/>
      <c r="UUR15" s="235"/>
      <c r="UUS15" s="235"/>
      <c r="UUT15" s="235"/>
      <c r="UUU15" s="235"/>
      <c r="UUV15" s="235"/>
      <c r="UUW15" s="235"/>
      <c r="UUX15" s="235"/>
      <c r="UUY15" s="235"/>
      <c r="UUZ15" s="235"/>
      <c r="UVA15" s="235"/>
      <c r="UVB15" s="235"/>
      <c r="UVC15" s="235"/>
      <c r="UVD15" s="235"/>
      <c r="UVE15" s="235"/>
      <c r="UVF15" s="235"/>
      <c r="UVG15" s="235"/>
      <c r="UVH15" s="235"/>
      <c r="UVI15" s="235"/>
      <c r="UVJ15" s="235"/>
      <c r="UVK15" s="235"/>
      <c r="UVL15" s="235"/>
      <c r="UVM15" s="235"/>
      <c r="UVN15" s="235"/>
      <c r="UVO15" s="235"/>
      <c r="UVP15" s="235"/>
      <c r="UVQ15" s="235"/>
      <c r="UVR15" s="235"/>
      <c r="UVS15" s="235"/>
      <c r="UVT15" s="235"/>
      <c r="UVU15" s="235"/>
      <c r="UVV15" s="235"/>
      <c r="UVW15" s="235"/>
      <c r="UVX15" s="235"/>
      <c r="UVY15" s="235"/>
      <c r="UVZ15" s="235"/>
      <c r="UWA15" s="235"/>
      <c r="UWB15" s="235"/>
      <c r="UWC15" s="235"/>
      <c r="UWD15" s="235"/>
      <c r="UWE15" s="235"/>
      <c r="UWF15" s="235"/>
      <c r="UWG15" s="235"/>
      <c r="UWH15" s="235"/>
      <c r="UWI15" s="235"/>
      <c r="UWJ15" s="235"/>
      <c r="UWK15" s="235"/>
      <c r="UWL15" s="235"/>
      <c r="UWM15" s="235"/>
      <c r="UWN15" s="235"/>
      <c r="UWO15" s="235"/>
      <c r="UWP15" s="235"/>
      <c r="UWQ15" s="235"/>
      <c r="UWR15" s="235"/>
      <c r="UWS15" s="235"/>
      <c r="UWT15" s="235"/>
      <c r="UWU15" s="235"/>
      <c r="UWV15" s="235"/>
      <c r="UWW15" s="235"/>
      <c r="UWX15" s="235"/>
      <c r="UWY15" s="235"/>
      <c r="UWZ15" s="235"/>
      <c r="UXA15" s="235"/>
      <c r="UXB15" s="235"/>
      <c r="UXC15" s="235"/>
      <c r="UXD15" s="235"/>
      <c r="UXE15" s="235"/>
      <c r="UXF15" s="235"/>
      <c r="UXG15" s="235"/>
      <c r="UXH15" s="235"/>
      <c r="UXI15" s="235"/>
      <c r="UXJ15" s="235"/>
      <c r="UXK15" s="235"/>
      <c r="UXL15" s="235"/>
      <c r="UXM15" s="235"/>
      <c r="UXN15" s="235"/>
      <c r="UXO15" s="235"/>
      <c r="UXP15" s="235"/>
      <c r="UXQ15" s="235"/>
      <c r="UXR15" s="235"/>
      <c r="UXS15" s="235"/>
      <c r="UXT15" s="235"/>
      <c r="UXU15" s="235"/>
      <c r="UXV15" s="235"/>
      <c r="UXW15" s="235"/>
      <c r="UXX15" s="235"/>
      <c r="UXY15" s="235"/>
      <c r="UXZ15" s="235"/>
      <c r="UYA15" s="235"/>
      <c r="UYB15" s="235"/>
      <c r="UYC15" s="235"/>
      <c r="UYD15" s="235"/>
      <c r="UYE15" s="235"/>
      <c r="UYF15" s="235"/>
      <c r="UYG15" s="235"/>
      <c r="UYH15" s="235"/>
      <c r="UYI15" s="235"/>
      <c r="UYJ15" s="235"/>
      <c r="UYK15" s="235"/>
      <c r="UYL15" s="235"/>
      <c r="UYM15" s="235"/>
      <c r="UYN15" s="235"/>
      <c r="UYO15" s="235"/>
      <c r="UYP15" s="235"/>
      <c r="UYQ15" s="235"/>
      <c r="UYR15" s="235"/>
      <c r="UYS15" s="235"/>
      <c r="UYT15" s="235"/>
      <c r="UYU15" s="235"/>
      <c r="UYV15" s="235"/>
      <c r="UYW15" s="235"/>
      <c r="UYX15" s="235"/>
      <c r="UYY15" s="235"/>
      <c r="UYZ15" s="235"/>
      <c r="UZA15" s="235"/>
      <c r="UZB15" s="235"/>
      <c r="UZC15" s="235"/>
      <c r="UZD15" s="235"/>
      <c r="UZE15" s="235"/>
      <c r="UZF15" s="235"/>
      <c r="UZG15" s="235"/>
      <c r="UZH15" s="235"/>
      <c r="UZI15" s="235"/>
      <c r="UZJ15" s="235"/>
      <c r="UZK15" s="235"/>
      <c r="UZL15" s="235"/>
      <c r="UZM15" s="235"/>
      <c r="UZN15" s="235"/>
      <c r="UZO15" s="235"/>
      <c r="UZP15" s="235"/>
      <c r="UZQ15" s="235"/>
      <c r="UZR15" s="235"/>
      <c r="UZS15" s="235"/>
      <c r="UZT15" s="235"/>
      <c r="UZU15" s="235"/>
      <c r="UZV15" s="235"/>
      <c r="UZW15" s="235"/>
      <c r="UZX15" s="235"/>
      <c r="UZY15" s="235"/>
      <c r="UZZ15" s="235"/>
      <c r="VAA15" s="235"/>
      <c r="VAB15" s="235"/>
      <c r="VAC15" s="235"/>
      <c r="VAD15" s="235"/>
      <c r="VAE15" s="235"/>
      <c r="VAF15" s="235"/>
      <c r="VAG15" s="235"/>
      <c r="VAH15" s="235"/>
      <c r="VAI15" s="235"/>
      <c r="VAJ15" s="235"/>
      <c r="VAK15" s="235"/>
      <c r="VAL15" s="235"/>
      <c r="VAM15" s="235"/>
      <c r="VAN15" s="235"/>
      <c r="VAO15" s="235"/>
      <c r="VAP15" s="235"/>
      <c r="VAQ15" s="235"/>
      <c r="VAR15" s="235"/>
      <c r="VAS15" s="235"/>
      <c r="VAT15" s="235"/>
      <c r="VAU15" s="235"/>
      <c r="VAV15" s="235"/>
      <c r="VAW15" s="235"/>
      <c r="VAX15" s="235"/>
      <c r="VAY15" s="235"/>
      <c r="VAZ15" s="235"/>
      <c r="VBA15" s="235"/>
      <c r="VBB15" s="235"/>
      <c r="VBC15" s="235"/>
      <c r="VBD15" s="235"/>
      <c r="VBE15" s="235"/>
      <c r="VBF15" s="235"/>
      <c r="VBG15" s="235"/>
      <c r="VBH15" s="235"/>
      <c r="VBI15" s="235"/>
      <c r="VBJ15" s="235"/>
      <c r="VBK15" s="235"/>
      <c r="VBL15" s="235"/>
      <c r="VBM15" s="235"/>
      <c r="VBN15" s="235"/>
      <c r="VBO15" s="235"/>
      <c r="VBP15" s="235"/>
      <c r="VBQ15" s="235"/>
      <c r="VBR15" s="235"/>
      <c r="VBS15" s="235"/>
      <c r="VBT15" s="235"/>
      <c r="VBU15" s="235"/>
      <c r="VBV15" s="235"/>
      <c r="VBW15" s="235"/>
      <c r="VBX15" s="235"/>
      <c r="VBY15" s="235"/>
      <c r="VBZ15" s="235"/>
      <c r="VCA15" s="235"/>
      <c r="VCB15" s="235"/>
      <c r="VCC15" s="235"/>
      <c r="VCD15" s="235"/>
      <c r="VCE15" s="235"/>
      <c r="VCF15" s="235"/>
      <c r="VCG15" s="235"/>
      <c r="VCH15" s="235"/>
      <c r="VCI15" s="235"/>
      <c r="VCJ15" s="235"/>
      <c r="VCK15" s="235"/>
      <c r="VCL15" s="235"/>
      <c r="VCM15" s="235"/>
      <c r="VCN15" s="235"/>
      <c r="VCO15" s="235"/>
      <c r="VCP15" s="235"/>
      <c r="VCQ15" s="235"/>
      <c r="VCR15" s="235"/>
      <c r="VCS15" s="235"/>
      <c r="VCT15" s="235"/>
      <c r="VCU15" s="235"/>
      <c r="VCV15" s="235"/>
      <c r="VCW15" s="235"/>
      <c r="VCX15" s="235"/>
      <c r="VCY15" s="235"/>
      <c r="VCZ15" s="235"/>
      <c r="VDA15" s="235"/>
      <c r="VDB15" s="235"/>
      <c r="VDC15" s="235"/>
      <c r="VDD15" s="235"/>
      <c r="VDE15" s="235"/>
      <c r="VDF15" s="235"/>
      <c r="VDG15" s="235"/>
      <c r="VDH15" s="235"/>
      <c r="VDI15" s="235"/>
      <c r="VDJ15" s="235"/>
      <c r="VDK15" s="235"/>
      <c r="VDL15" s="235"/>
      <c r="VDM15" s="235"/>
      <c r="VDN15" s="235"/>
      <c r="VDO15" s="235"/>
      <c r="VDP15" s="235"/>
      <c r="VDQ15" s="235"/>
      <c r="VDR15" s="235"/>
      <c r="VDS15" s="235"/>
      <c r="VDT15" s="235"/>
      <c r="VDU15" s="235"/>
      <c r="VDV15" s="235"/>
      <c r="VDW15" s="235"/>
      <c r="VDX15" s="235"/>
      <c r="VDY15" s="235"/>
      <c r="VDZ15" s="235"/>
      <c r="VEA15" s="235"/>
      <c r="VEB15" s="235"/>
      <c r="VEC15" s="235"/>
      <c r="VED15" s="235"/>
      <c r="VEE15" s="235"/>
      <c r="VEF15" s="235"/>
      <c r="VEG15" s="235"/>
      <c r="VEH15" s="235"/>
      <c r="VEI15" s="235"/>
      <c r="VEJ15" s="235"/>
      <c r="VEK15" s="235"/>
      <c r="VEL15" s="235"/>
      <c r="VEM15" s="235"/>
      <c r="VEN15" s="235"/>
      <c r="VEO15" s="235"/>
      <c r="VEP15" s="235"/>
      <c r="VEQ15" s="235"/>
      <c r="VER15" s="235"/>
      <c r="VES15" s="235"/>
      <c r="VET15" s="235"/>
      <c r="VEU15" s="235"/>
      <c r="VEV15" s="235"/>
      <c r="VEW15" s="235"/>
      <c r="VEX15" s="235"/>
      <c r="VEY15" s="235"/>
      <c r="VEZ15" s="235"/>
      <c r="VFA15" s="235"/>
      <c r="VFB15" s="235"/>
      <c r="VFC15" s="235"/>
      <c r="VFD15" s="235"/>
      <c r="VFE15" s="235"/>
      <c r="VFF15" s="235"/>
      <c r="VFG15" s="235"/>
      <c r="VFH15" s="235"/>
      <c r="VFI15" s="235"/>
      <c r="VFJ15" s="235"/>
      <c r="VFK15" s="235"/>
      <c r="VFL15" s="235"/>
      <c r="VFM15" s="235"/>
      <c r="VFN15" s="235"/>
      <c r="VFO15" s="235"/>
      <c r="VFP15" s="235"/>
      <c r="VFQ15" s="235"/>
      <c r="VFR15" s="235"/>
      <c r="VFS15" s="235"/>
      <c r="VFT15" s="235"/>
      <c r="VFU15" s="235"/>
      <c r="VFV15" s="235"/>
      <c r="VFW15" s="235"/>
      <c r="VFX15" s="235"/>
      <c r="VFY15" s="235"/>
      <c r="VFZ15" s="235"/>
      <c r="VGA15" s="235"/>
      <c r="VGB15" s="235"/>
      <c r="VGC15" s="235"/>
      <c r="VGD15" s="235"/>
      <c r="VGE15" s="235"/>
      <c r="VGF15" s="235"/>
      <c r="VGG15" s="235"/>
      <c r="VGH15" s="235"/>
      <c r="VGI15" s="235"/>
      <c r="VGJ15" s="235"/>
      <c r="VGK15" s="235"/>
      <c r="VGL15" s="235"/>
      <c r="VGM15" s="235"/>
      <c r="VGN15" s="235"/>
      <c r="VGO15" s="235"/>
      <c r="VGP15" s="235"/>
      <c r="VGQ15" s="235"/>
      <c r="VGR15" s="235"/>
      <c r="VGS15" s="235"/>
      <c r="VGT15" s="235"/>
      <c r="VGU15" s="235"/>
      <c r="VGV15" s="235"/>
      <c r="VGW15" s="235"/>
      <c r="VGX15" s="235"/>
      <c r="VGY15" s="235"/>
      <c r="VGZ15" s="235"/>
      <c r="VHA15" s="235"/>
      <c r="VHB15" s="235"/>
      <c r="VHC15" s="235"/>
      <c r="VHD15" s="235"/>
      <c r="VHE15" s="235"/>
      <c r="VHF15" s="235"/>
      <c r="VHG15" s="235"/>
      <c r="VHH15" s="235"/>
      <c r="VHI15" s="235"/>
      <c r="VHJ15" s="235"/>
      <c r="VHK15" s="235"/>
      <c r="VHL15" s="235"/>
      <c r="VHM15" s="235"/>
      <c r="VHN15" s="235"/>
      <c r="VHO15" s="235"/>
      <c r="VHP15" s="235"/>
      <c r="VHQ15" s="235"/>
      <c r="VHR15" s="235"/>
      <c r="VHS15" s="235"/>
      <c r="VHT15" s="235"/>
      <c r="VHU15" s="235"/>
      <c r="VHV15" s="235"/>
      <c r="VHW15" s="235"/>
      <c r="VHX15" s="235"/>
      <c r="VHY15" s="235"/>
      <c r="VHZ15" s="235"/>
      <c r="VIA15" s="235"/>
      <c r="VIB15" s="235"/>
      <c r="VIC15" s="235"/>
      <c r="VID15" s="235"/>
      <c r="VIE15" s="235"/>
      <c r="VIF15" s="235"/>
      <c r="VIG15" s="235"/>
      <c r="VIH15" s="235"/>
      <c r="VII15" s="235"/>
      <c r="VIJ15" s="235"/>
      <c r="VIK15" s="235"/>
      <c r="VIL15" s="235"/>
      <c r="VIM15" s="235"/>
      <c r="VIN15" s="235"/>
      <c r="VIO15" s="235"/>
      <c r="VIP15" s="235"/>
      <c r="VIQ15" s="235"/>
      <c r="VIR15" s="235"/>
      <c r="VIS15" s="235"/>
      <c r="VIT15" s="235"/>
      <c r="VIU15" s="235"/>
      <c r="VIV15" s="235"/>
      <c r="VIW15" s="235"/>
      <c r="VIX15" s="235"/>
      <c r="VIY15" s="235"/>
      <c r="VIZ15" s="235"/>
      <c r="VJA15" s="235"/>
      <c r="VJB15" s="235"/>
      <c r="VJC15" s="235"/>
      <c r="VJD15" s="235"/>
      <c r="VJE15" s="235"/>
      <c r="VJF15" s="235"/>
      <c r="VJG15" s="235"/>
      <c r="VJH15" s="235"/>
      <c r="VJI15" s="235"/>
      <c r="VJJ15" s="235"/>
      <c r="VJK15" s="235"/>
      <c r="VJL15" s="235"/>
      <c r="VJM15" s="235"/>
      <c r="VJN15" s="235"/>
      <c r="VJO15" s="235"/>
      <c r="VJP15" s="235"/>
      <c r="VJQ15" s="235"/>
      <c r="VJR15" s="235"/>
      <c r="VJS15" s="235"/>
      <c r="VJT15" s="235"/>
      <c r="VJU15" s="235"/>
      <c r="VJV15" s="235"/>
      <c r="VJW15" s="235"/>
      <c r="VJX15" s="235"/>
      <c r="VJY15" s="235"/>
      <c r="VJZ15" s="235"/>
      <c r="VKA15" s="235"/>
      <c r="VKB15" s="235"/>
      <c r="VKC15" s="235"/>
      <c r="VKD15" s="235"/>
      <c r="VKE15" s="235"/>
      <c r="VKF15" s="235"/>
      <c r="VKG15" s="235"/>
      <c r="VKH15" s="235"/>
      <c r="VKI15" s="235"/>
      <c r="VKJ15" s="235"/>
      <c r="VKK15" s="235"/>
      <c r="VKL15" s="235"/>
      <c r="VKM15" s="235"/>
      <c r="VKN15" s="235"/>
      <c r="VKO15" s="235"/>
      <c r="VKP15" s="235"/>
      <c r="VKQ15" s="235"/>
      <c r="VKR15" s="235"/>
      <c r="VKS15" s="235"/>
      <c r="VKT15" s="235"/>
      <c r="VKU15" s="235"/>
      <c r="VKV15" s="235"/>
      <c r="VKW15" s="235"/>
      <c r="VKX15" s="235"/>
      <c r="VKY15" s="235"/>
      <c r="VKZ15" s="235"/>
      <c r="VLA15" s="235"/>
      <c r="VLB15" s="235"/>
      <c r="VLC15" s="235"/>
      <c r="VLD15" s="235"/>
      <c r="VLE15" s="235"/>
      <c r="VLF15" s="235"/>
      <c r="VLG15" s="235"/>
      <c r="VLH15" s="235"/>
      <c r="VLI15" s="235"/>
      <c r="VLJ15" s="235"/>
      <c r="VLK15" s="235"/>
      <c r="VLL15" s="235"/>
      <c r="VLM15" s="235"/>
      <c r="VLN15" s="235"/>
      <c r="VLO15" s="235"/>
      <c r="VLP15" s="235"/>
      <c r="VLQ15" s="235"/>
      <c r="VLR15" s="235"/>
      <c r="VLS15" s="235"/>
      <c r="VLT15" s="235"/>
      <c r="VLU15" s="235"/>
      <c r="VLV15" s="235"/>
      <c r="VLW15" s="235"/>
      <c r="VLX15" s="235"/>
      <c r="VLY15" s="235"/>
      <c r="VLZ15" s="235"/>
      <c r="VMA15" s="235"/>
      <c r="VMB15" s="235"/>
      <c r="VMC15" s="235"/>
      <c r="VMD15" s="235"/>
      <c r="VME15" s="235"/>
      <c r="VMF15" s="235"/>
      <c r="VMG15" s="235"/>
      <c r="VMH15" s="235"/>
      <c r="VMI15" s="235"/>
      <c r="VMJ15" s="235"/>
      <c r="VMK15" s="235"/>
      <c r="VML15" s="235"/>
      <c r="VMM15" s="235"/>
      <c r="VMN15" s="235"/>
      <c r="VMO15" s="235"/>
      <c r="VMP15" s="235"/>
      <c r="VMQ15" s="235"/>
      <c r="VMR15" s="235"/>
      <c r="VMS15" s="235"/>
      <c r="VMT15" s="235"/>
      <c r="VMU15" s="235"/>
      <c r="VMV15" s="235"/>
      <c r="VMW15" s="235"/>
      <c r="VMX15" s="235"/>
      <c r="VMY15" s="235"/>
      <c r="VMZ15" s="235"/>
      <c r="VNA15" s="235"/>
      <c r="VNB15" s="235"/>
      <c r="VNC15" s="235"/>
      <c r="VND15" s="235"/>
      <c r="VNE15" s="235"/>
      <c r="VNF15" s="235"/>
      <c r="VNG15" s="235"/>
      <c r="VNH15" s="235"/>
      <c r="VNI15" s="235"/>
      <c r="VNJ15" s="235"/>
      <c r="VNK15" s="235"/>
      <c r="VNL15" s="235"/>
      <c r="VNM15" s="235"/>
      <c r="VNN15" s="235"/>
      <c r="VNO15" s="235"/>
      <c r="VNP15" s="235"/>
      <c r="VNQ15" s="235"/>
      <c r="VNR15" s="235"/>
      <c r="VNS15" s="235"/>
      <c r="VNT15" s="235"/>
      <c r="VNU15" s="235"/>
      <c r="VNV15" s="235"/>
      <c r="VNW15" s="235"/>
      <c r="VNX15" s="235"/>
      <c r="VNY15" s="235"/>
      <c r="VNZ15" s="235"/>
      <c r="VOA15" s="235"/>
      <c r="VOB15" s="235"/>
      <c r="VOC15" s="235"/>
      <c r="VOD15" s="235"/>
      <c r="VOE15" s="235"/>
      <c r="VOF15" s="235"/>
      <c r="VOG15" s="235"/>
      <c r="VOH15" s="235"/>
      <c r="VOI15" s="235"/>
      <c r="VOJ15" s="235"/>
      <c r="VOK15" s="235"/>
      <c r="VOL15" s="235"/>
      <c r="VOM15" s="235"/>
      <c r="VON15" s="235"/>
      <c r="VOO15" s="235"/>
      <c r="VOP15" s="235"/>
      <c r="VOQ15" s="235"/>
      <c r="VOR15" s="235"/>
      <c r="VOS15" s="235"/>
      <c r="VOT15" s="235"/>
      <c r="VOU15" s="235"/>
      <c r="VOV15" s="235"/>
      <c r="VOW15" s="235"/>
      <c r="VOX15" s="235"/>
      <c r="VOY15" s="235"/>
      <c r="VOZ15" s="235"/>
      <c r="VPA15" s="235"/>
      <c r="VPB15" s="235"/>
      <c r="VPC15" s="235"/>
      <c r="VPD15" s="235"/>
      <c r="VPE15" s="235"/>
      <c r="VPF15" s="235"/>
      <c r="VPG15" s="235"/>
      <c r="VPH15" s="235"/>
      <c r="VPI15" s="235"/>
      <c r="VPJ15" s="235"/>
      <c r="VPK15" s="235"/>
      <c r="VPL15" s="235"/>
      <c r="VPM15" s="235"/>
      <c r="VPN15" s="235"/>
      <c r="VPO15" s="235"/>
      <c r="VPP15" s="235"/>
      <c r="VPQ15" s="235"/>
      <c r="VPR15" s="235"/>
      <c r="VPS15" s="235"/>
      <c r="VPT15" s="235"/>
      <c r="VPU15" s="235"/>
      <c r="VPV15" s="235"/>
      <c r="VPW15" s="235"/>
      <c r="VPX15" s="235"/>
      <c r="VPY15" s="235"/>
      <c r="VPZ15" s="235"/>
      <c r="VQA15" s="235"/>
      <c r="VQB15" s="235"/>
      <c r="VQC15" s="235"/>
      <c r="VQD15" s="235"/>
      <c r="VQE15" s="235"/>
      <c r="VQF15" s="235"/>
      <c r="VQG15" s="235"/>
      <c r="VQH15" s="235"/>
      <c r="VQI15" s="235"/>
      <c r="VQJ15" s="235"/>
      <c r="VQK15" s="235"/>
      <c r="VQL15" s="235"/>
      <c r="VQM15" s="235"/>
      <c r="VQN15" s="235"/>
      <c r="VQO15" s="235"/>
      <c r="VQP15" s="235"/>
      <c r="VQQ15" s="235"/>
      <c r="VQR15" s="235"/>
      <c r="VQS15" s="235"/>
      <c r="VQT15" s="235"/>
      <c r="VQU15" s="235"/>
      <c r="VQV15" s="235"/>
      <c r="VQW15" s="235"/>
      <c r="VQX15" s="235"/>
      <c r="VQY15" s="235"/>
      <c r="VQZ15" s="235"/>
      <c r="VRA15" s="235"/>
      <c r="VRB15" s="235"/>
      <c r="VRC15" s="235"/>
      <c r="VRD15" s="235"/>
      <c r="VRE15" s="235"/>
      <c r="VRF15" s="235"/>
      <c r="VRG15" s="235"/>
      <c r="VRH15" s="235"/>
      <c r="VRI15" s="235"/>
      <c r="VRJ15" s="235"/>
      <c r="VRK15" s="235"/>
      <c r="VRL15" s="235"/>
      <c r="VRM15" s="235"/>
      <c r="VRN15" s="235"/>
      <c r="VRO15" s="235"/>
      <c r="VRP15" s="235"/>
      <c r="VRQ15" s="235"/>
      <c r="VRR15" s="235"/>
      <c r="VRS15" s="235"/>
      <c r="VRT15" s="235"/>
      <c r="VRU15" s="235"/>
      <c r="VRV15" s="235"/>
      <c r="VRW15" s="235"/>
      <c r="VRX15" s="235"/>
      <c r="VRY15" s="235"/>
      <c r="VRZ15" s="235"/>
      <c r="VSA15" s="235"/>
      <c r="VSB15" s="235"/>
      <c r="VSC15" s="235"/>
      <c r="VSD15" s="235"/>
      <c r="VSE15" s="235"/>
      <c r="VSF15" s="235"/>
      <c r="VSG15" s="235"/>
      <c r="VSH15" s="235"/>
      <c r="VSI15" s="235"/>
      <c r="VSJ15" s="235"/>
      <c r="VSK15" s="235"/>
      <c r="VSL15" s="235"/>
      <c r="VSM15" s="235"/>
      <c r="VSN15" s="235"/>
      <c r="VSO15" s="235"/>
      <c r="VSP15" s="235"/>
      <c r="VSQ15" s="235"/>
      <c r="VSR15" s="235"/>
      <c r="VSS15" s="235"/>
      <c r="VST15" s="235"/>
      <c r="VSU15" s="235"/>
      <c r="VSV15" s="235"/>
      <c r="VSW15" s="235"/>
      <c r="VSX15" s="235"/>
      <c r="VSY15" s="235"/>
      <c r="VSZ15" s="235"/>
      <c r="VTA15" s="235"/>
      <c r="VTB15" s="235"/>
      <c r="VTC15" s="235"/>
      <c r="VTD15" s="235"/>
      <c r="VTE15" s="235"/>
      <c r="VTF15" s="235"/>
      <c r="VTG15" s="235"/>
      <c r="VTH15" s="235"/>
      <c r="VTI15" s="235"/>
      <c r="VTJ15" s="235"/>
      <c r="VTK15" s="235"/>
      <c r="VTL15" s="235"/>
      <c r="VTM15" s="235"/>
      <c r="VTN15" s="235"/>
      <c r="VTO15" s="235"/>
      <c r="VTP15" s="235"/>
      <c r="VTQ15" s="235"/>
      <c r="VTR15" s="235"/>
      <c r="VTS15" s="235"/>
      <c r="VTT15" s="235"/>
      <c r="VTU15" s="235"/>
      <c r="VTV15" s="235"/>
      <c r="VTW15" s="235"/>
      <c r="VTX15" s="235"/>
      <c r="VTY15" s="235"/>
      <c r="VTZ15" s="235"/>
      <c r="VUA15" s="235"/>
      <c r="VUB15" s="235"/>
      <c r="VUC15" s="235"/>
      <c r="VUD15" s="235"/>
      <c r="VUE15" s="235"/>
      <c r="VUF15" s="235"/>
      <c r="VUG15" s="235"/>
      <c r="VUH15" s="235"/>
      <c r="VUI15" s="235"/>
      <c r="VUJ15" s="235"/>
      <c r="VUK15" s="235"/>
      <c r="VUL15" s="235"/>
      <c r="VUM15" s="235"/>
      <c r="VUN15" s="235"/>
      <c r="VUO15" s="235"/>
      <c r="VUP15" s="235"/>
      <c r="VUQ15" s="235"/>
      <c r="VUR15" s="235"/>
      <c r="VUS15" s="235"/>
      <c r="VUT15" s="235"/>
      <c r="VUU15" s="235"/>
      <c r="VUV15" s="235"/>
      <c r="VUW15" s="235"/>
      <c r="VUX15" s="235"/>
      <c r="VUY15" s="235"/>
      <c r="VUZ15" s="235"/>
      <c r="VVA15" s="235"/>
      <c r="VVB15" s="235"/>
      <c r="VVC15" s="235"/>
      <c r="VVD15" s="235"/>
      <c r="VVE15" s="235"/>
      <c r="VVF15" s="235"/>
      <c r="VVG15" s="235"/>
      <c r="VVH15" s="235"/>
      <c r="VVI15" s="235"/>
      <c r="VVJ15" s="235"/>
      <c r="VVK15" s="235"/>
      <c r="VVL15" s="235"/>
      <c r="VVM15" s="235"/>
      <c r="VVN15" s="235"/>
      <c r="VVO15" s="235"/>
      <c r="VVP15" s="235"/>
      <c r="VVQ15" s="235"/>
      <c r="VVR15" s="235"/>
      <c r="VVS15" s="235"/>
      <c r="VVT15" s="235"/>
      <c r="VVU15" s="235"/>
      <c r="VVV15" s="235"/>
      <c r="VVW15" s="235"/>
      <c r="VVX15" s="235"/>
      <c r="VVY15" s="235"/>
      <c r="VVZ15" s="235"/>
      <c r="VWA15" s="235"/>
      <c r="VWB15" s="235"/>
      <c r="VWC15" s="235"/>
      <c r="VWD15" s="235"/>
      <c r="VWE15" s="235"/>
      <c r="VWF15" s="235"/>
      <c r="VWG15" s="235"/>
      <c r="VWH15" s="235"/>
      <c r="VWI15" s="235"/>
      <c r="VWJ15" s="235"/>
      <c r="VWK15" s="235"/>
      <c r="VWL15" s="235"/>
      <c r="VWM15" s="235"/>
      <c r="VWN15" s="235"/>
      <c r="VWO15" s="235"/>
      <c r="VWP15" s="235"/>
      <c r="VWQ15" s="235"/>
      <c r="VWR15" s="235"/>
      <c r="VWS15" s="235"/>
      <c r="VWT15" s="235"/>
      <c r="VWU15" s="235"/>
      <c r="VWV15" s="235"/>
      <c r="VWW15" s="235"/>
      <c r="VWX15" s="235"/>
      <c r="VWY15" s="235"/>
      <c r="VWZ15" s="235"/>
      <c r="VXA15" s="235"/>
      <c r="VXB15" s="235"/>
      <c r="VXC15" s="235"/>
      <c r="VXD15" s="235"/>
      <c r="VXE15" s="235"/>
      <c r="VXF15" s="235"/>
      <c r="VXG15" s="235"/>
      <c r="VXH15" s="235"/>
      <c r="VXI15" s="235"/>
      <c r="VXJ15" s="235"/>
      <c r="VXK15" s="235"/>
      <c r="VXL15" s="235"/>
      <c r="VXM15" s="235"/>
      <c r="VXN15" s="235"/>
      <c r="VXO15" s="235"/>
      <c r="VXP15" s="235"/>
      <c r="VXQ15" s="235"/>
      <c r="VXR15" s="235"/>
      <c r="VXS15" s="235"/>
      <c r="VXT15" s="235"/>
      <c r="VXU15" s="235"/>
      <c r="VXV15" s="235"/>
      <c r="VXW15" s="235"/>
      <c r="VXX15" s="235"/>
      <c r="VXY15" s="235"/>
      <c r="VXZ15" s="235"/>
      <c r="VYA15" s="235"/>
      <c r="VYB15" s="235"/>
      <c r="VYC15" s="235"/>
      <c r="VYD15" s="235"/>
      <c r="VYE15" s="235"/>
      <c r="VYF15" s="235"/>
      <c r="VYG15" s="235"/>
      <c r="VYH15" s="235"/>
      <c r="VYI15" s="235"/>
      <c r="VYJ15" s="235"/>
      <c r="VYK15" s="235"/>
      <c r="VYL15" s="235"/>
      <c r="VYM15" s="235"/>
      <c r="VYN15" s="235"/>
      <c r="VYO15" s="235"/>
      <c r="VYP15" s="235"/>
      <c r="VYQ15" s="235"/>
      <c r="VYR15" s="235"/>
      <c r="VYS15" s="235"/>
      <c r="VYT15" s="235"/>
      <c r="VYU15" s="235"/>
      <c r="VYV15" s="235"/>
      <c r="VYW15" s="235"/>
      <c r="VYX15" s="235"/>
      <c r="VYY15" s="235"/>
      <c r="VYZ15" s="235"/>
      <c r="VZA15" s="235"/>
      <c r="VZB15" s="235"/>
      <c r="VZC15" s="235"/>
      <c r="VZD15" s="235"/>
      <c r="VZE15" s="235"/>
      <c r="VZF15" s="235"/>
      <c r="VZG15" s="235"/>
      <c r="VZH15" s="235"/>
      <c r="VZI15" s="235"/>
      <c r="VZJ15" s="235"/>
      <c r="VZK15" s="235"/>
      <c r="VZL15" s="235"/>
      <c r="VZM15" s="235"/>
      <c r="VZN15" s="235"/>
      <c r="VZO15" s="235"/>
      <c r="VZP15" s="235"/>
      <c r="VZQ15" s="235"/>
      <c r="VZR15" s="235"/>
      <c r="VZS15" s="235"/>
      <c r="VZT15" s="235"/>
      <c r="VZU15" s="235"/>
      <c r="VZV15" s="235"/>
      <c r="VZW15" s="235"/>
      <c r="VZX15" s="235"/>
      <c r="VZY15" s="235"/>
      <c r="VZZ15" s="235"/>
      <c r="WAA15" s="235"/>
      <c r="WAB15" s="235"/>
      <c r="WAC15" s="235"/>
      <c r="WAD15" s="235"/>
      <c r="WAE15" s="235"/>
      <c r="WAF15" s="235"/>
      <c r="WAG15" s="235"/>
      <c r="WAH15" s="235"/>
      <c r="WAI15" s="235"/>
      <c r="WAJ15" s="235"/>
      <c r="WAK15" s="235"/>
      <c r="WAL15" s="235"/>
      <c r="WAM15" s="235"/>
      <c r="WAN15" s="235"/>
      <c r="WAO15" s="235"/>
      <c r="WAP15" s="235"/>
      <c r="WAQ15" s="235"/>
      <c r="WAR15" s="235"/>
      <c r="WAS15" s="235"/>
      <c r="WAT15" s="235"/>
      <c r="WAU15" s="235"/>
      <c r="WAV15" s="235"/>
      <c r="WAW15" s="235"/>
      <c r="WAX15" s="235"/>
      <c r="WAY15" s="235"/>
      <c r="WAZ15" s="235"/>
      <c r="WBA15" s="235"/>
      <c r="WBB15" s="235"/>
      <c r="WBC15" s="235"/>
      <c r="WBD15" s="235"/>
      <c r="WBE15" s="235"/>
      <c r="WBF15" s="235"/>
      <c r="WBG15" s="235"/>
      <c r="WBH15" s="235"/>
      <c r="WBI15" s="235"/>
      <c r="WBJ15" s="235"/>
      <c r="WBK15" s="235"/>
      <c r="WBL15" s="235"/>
      <c r="WBM15" s="235"/>
      <c r="WBN15" s="235"/>
      <c r="WBO15" s="235"/>
      <c r="WBP15" s="235"/>
      <c r="WBQ15" s="235"/>
      <c r="WBR15" s="235"/>
      <c r="WBS15" s="235"/>
      <c r="WBT15" s="235"/>
      <c r="WBU15" s="235"/>
      <c r="WBV15" s="235"/>
      <c r="WBW15" s="235"/>
      <c r="WBX15" s="235"/>
      <c r="WBY15" s="235"/>
      <c r="WBZ15" s="235"/>
      <c r="WCA15" s="235"/>
      <c r="WCB15" s="235"/>
      <c r="WCC15" s="235"/>
      <c r="WCD15" s="235"/>
      <c r="WCE15" s="235"/>
      <c r="WCF15" s="235"/>
      <c r="WCG15" s="235"/>
      <c r="WCH15" s="235"/>
      <c r="WCI15" s="235"/>
      <c r="WCJ15" s="235"/>
      <c r="WCK15" s="235"/>
      <c r="WCL15" s="235"/>
      <c r="WCM15" s="235"/>
      <c r="WCN15" s="235"/>
      <c r="WCO15" s="235"/>
      <c r="WCP15" s="235"/>
      <c r="WCQ15" s="235"/>
      <c r="WCR15" s="235"/>
      <c r="WCS15" s="235"/>
      <c r="WCT15" s="235"/>
      <c r="WCU15" s="235"/>
      <c r="WCV15" s="235"/>
      <c r="WCW15" s="235"/>
      <c r="WCX15" s="235"/>
      <c r="WCY15" s="235"/>
      <c r="WCZ15" s="235"/>
      <c r="WDA15" s="235"/>
      <c r="WDB15" s="235"/>
      <c r="WDC15" s="235"/>
      <c r="WDD15" s="235"/>
      <c r="WDE15" s="235"/>
      <c r="WDF15" s="235"/>
      <c r="WDG15" s="235"/>
      <c r="WDH15" s="235"/>
      <c r="WDI15" s="235"/>
      <c r="WDJ15" s="235"/>
      <c r="WDK15" s="235"/>
      <c r="WDL15" s="235"/>
      <c r="WDM15" s="235"/>
      <c r="WDN15" s="235"/>
      <c r="WDO15" s="235"/>
      <c r="WDP15" s="235"/>
      <c r="WDQ15" s="235"/>
      <c r="WDR15" s="235"/>
      <c r="WDS15" s="235"/>
      <c r="WDT15" s="235"/>
      <c r="WDU15" s="235"/>
      <c r="WDV15" s="235"/>
      <c r="WDW15" s="235"/>
      <c r="WDX15" s="235"/>
      <c r="WDY15" s="235"/>
      <c r="WDZ15" s="235"/>
      <c r="WEA15" s="235"/>
      <c r="WEB15" s="235"/>
      <c r="WEC15" s="235"/>
      <c r="WED15" s="235"/>
      <c r="WEE15" s="235"/>
      <c r="WEF15" s="235"/>
      <c r="WEG15" s="235"/>
      <c r="WEH15" s="235"/>
      <c r="WEI15" s="235"/>
      <c r="WEJ15" s="235"/>
      <c r="WEK15" s="235"/>
      <c r="WEL15" s="235"/>
      <c r="WEM15" s="235"/>
      <c r="WEN15" s="235"/>
      <c r="WEO15" s="235"/>
      <c r="WEP15" s="235"/>
      <c r="WEQ15" s="235"/>
      <c r="WER15" s="235"/>
      <c r="WES15" s="235"/>
      <c r="WET15" s="235"/>
      <c r="WEU15" s="235"/>
      <c r="WEV15" s="235"/>
      <c r="WEW15" s="235"/>
      <c r="WEX15" s="235"/>
      <c r="WEY15" s="235"/>
      <c r="WEZ15" s="235"/>
      <c r="WFA15" s="235"/>
      <c r="WFB15" s="235"/>
      <c r="WFC15" s="235"/>
      <c r="WFD15" s="235"/>
      <c r="WFE15" s="235"/>
      <c r="WFF15" s="235"/>
      <c r="WFG15" s="235"/>
      <c r="WFH15" s="235"/>
      <c r="WFI15" s="235"/>
      <c r="WFJ15" s="235"/>
      <c r="WFK15" s="235"/>
      <c r="WFL15" s="235"/>
      <c r="WFM15" s="235"/>
      <c r="WFN15" s="235"/>
      <c r="WFO15" s="235"/>
      <c r="WFP15" s="235"/>
      <c r="WFQ15" s="235"/>
      <c r="WFR15" s="235"/>
      <c r="WFS15" s="235"/>
      <c r="WFT15" s="235"/>
      <c r="WFU15" s="235"/>
      <c r="WFV15" s="235"/>
      <c r="WFW15" s="235"/>
      <c r="WFX15" s="235"/>
      <c r="WFY15" s="235"/>
      <c r="WFZ15" s="235"/>
      <c r="WGA15" s="235"/>
      <c r="WGB15" s="235"/>
      <c r="WGC15" s="235"/>
      <c r="WGD15" s="235"/>
      <c r="WGE15" s="235"/>
      <c r="WGF15" s="235"/>
      <c r="WGG15" s="235"/>
      <c r="WGH15" s="235"/>
      <c r="WGI15" s="235"/>
      <c r="WGJ15" s="235"/>
      <c r="WGK15" s="235"/>
      <c r="WGL15" s="235"/>
      <c r="WGM15" s="235"/>
      <c r="WGN15" s="235"/>
      <c r="WGO15" s="235"/>
      <c r="WGP15" s="235"/>
      <c r="WGQ15" s="235"/>
      <c r="WGR15" s="235"/>
      <c r="WGS15" s="235"/>
      <c r="WGT15" s="235"/>
      <c r="WGU15" s="235"/>
      <c r="WGV15" s="235"/>
      <c r="WGW15" s="235"/>
      <c r="WGX15" s="235"/>
      <c r="WGY15" s="235"/>
      <c r="WGZ15" s="235"/>
      <c r="WHA15" s="235"/>
      <c r="WHB15" s="235"/>
      <c r="WHC15" s="235"/>
      <c r="WHD15" s="235"/>
      <c r="WHE15" s="235"/>
      <c r="WHF15" s="235"/>
      <c r="WHG15" s="235"/>
      <c r="WHH15" s="235"/>
      <c r="WHI15" s="235"/>
      <c r="WHJ15" s="235"/>
      <c r="WHK15" s="235"/>
      <c r="WHL15" s="235"/>
      <c r="WHM15" s="235"/>
      <c r="WHN15" s="235"/>
      <c r="WHO15" s="235"/>
      <c r="WHP15" s="235"/>
      <c r="WHQ15" s="235"/>
      <c r="WHR15" s="235"/>
      <c r="WHS15" s="235"/>
      <c r="WHT15" s="235"/>
      <c r="WHU15" s="235"/>
      <c r="WHV15" s="235"/>
      <c r="WHW15" s="235"/>
      <c r="WHX15" s="235"/>
      <c r="WHY15" s="235"/>
      <c r="WHZ15" s="235"/>
      <c r="WIA15" s="235"/>
      <c r="WIB15" s="235"/>
      <c r="WIC15" s="235"/>
      <c r="WID15" s="235"/>
      <c r="WIE15" s="235"/>
      <c r="WIF15" s="235"/>
      <c r="WIG15" s="235"/>
      <c r="WIH15" s="235"/>
      <c r="WII15" s="235"/>
      <c r="WIJ15" s="235"/>
      <c r="WIK15" s="235"/>
      <c r="WIL15" s="235"/>
      <c r="WIM15" s="235"/>
      <c r="WIN15" s="235"/>
      <c r="WIO15" s="235"/>
      <c r="WIP15" s="235"/>
      <c r="WIQ15" s="235"/>
      <c r="WIR15" s="235"/>
      <c r="WIS15" s="235"/>
      <c r="WIT15" s="235"/>
      <c r="WIU15" s="235"/>
      <c r="WIV15" s="235"/>
      <c r="WIW15" s="235"/>
      <c r="WIX15" s="235"/>
      <c r="WIY15" s="235"/>
      <c r="WIZ15" s="235"/>
      <c r="WJA15" s="235"/>
      <c r="WJB15" s="235"/>
      <c r="WJC15" s="235"/>
      <c r="WJD15" s="235"/>
      <c r="WJE15" s="235"/>
      <c r="WJF15" s="235"/>
      <c r="WJG15" s="235"/>
      <c r="WJH15" s="235"/>
      <c r="WJI15" s="235"/>
      <c r="WJJ15" s="235"/>
      <c r="WJK15" s="235"/>
      <c r="WJL15" s="235"/>
      <c r="WJM15" s="235"/>
      <c r="WJN15" s="235"/>
      <c r="WJO15" s="235"/>
      <c r="WJP15" s="235"/>
      <c r="WJQ15" s="235"/>
      <c r="WJR15" s="235"/>
      <c r="WJS15" s="235"/>
      <c r="WJT15" s="235"/>
      <c r="WJU15" s="235"/>
      <c r="WJV15" s="235"/>
      <c r="WJW15" s="235"/>
      <c r="WJX15" s="235"/>
      <c r="WJY15" s="235"/>
      <c r="WJZ15" s="235"/>
      <c r="WKA15" s="235"/>
      <c r="WKB15" s="235"/>
      <c r="WKC15" s="235"/>
      <c r="WKD15" s="235"/>
      <c r="WKE15" s="235"/>
      <c r="WKF15" s="235"/>
      <c r="WKG15" s="235"/>
      <c r="WKH15" s="235"/>
      <c r="WKI15" s="235"/>
      <c r="WKJ15" s="235"/>
      <c r="WKK15" s="235"/>
      <c r="WKL15" s="235"/>
      <c r="WKM15" s="235"/>
      <c r="WKN15" s="235"/>
      <c r="WKO15" s="235"/>
      <c r="WKP15" s="235"/>
      <c r="WKQ15" s="235"/>
      <c r="WKR15" s="235"/>
      <c r="WKS15" s="235"/>
      <c r="WKT15" s="235"/>
      <c r="WKU15" s="235"/>
      <c r="WKV15" s="235"/>
      <c r="WKW15" s="235"/>
      <c r="WKX15" s="235"/>
      <c r="WKY15" s="235"/>
      <c r="WKZ15" s="235"/>
      <c r="WLA15" s="235"/>
      <c r="WLB15" s="235"/>
      <c r="WLC15" s="235"/>
      <c r="WLD15" s="235"/>
      <c r="WLE15" s="235"/>
      <c r="WLF15" s="235"/>
      <c r="WLG15" s="235"/>
      <c r="WLH15" s="235"/>
      <c r="WLI15" s="235"/>
      <c r="WLJ15" s="235"/>
      <c r="WLK15" s="235"/>
      <c r="WLL15" s="235"/>
      <c r="WLM15" s="235"/>
      <c r="WLN15" s="235"/>
      <c r="WLO15" s="235"/>
      <c r="WLP15" s="235"/>
      <c r="WLQ15" s="235"/>
      <c r="WLR15" s="235"/>
      <c r="WLS15" s="235"/>
      <c r="WLT15" s="235"/>
      <c r="WLU15" s="235"/>
      <c r="WLV15" s="235"/>
      <c r="WLW15" s="235"/>
      <c r="WLX15" s="235"/>
      <c r="WLY15" s="235"/>
      <c r="WLZ15" s="235"/>
      <c r="WMA15" s="235"/>
      <c r="WMB15" s="235"/>
      <c r="WMC15" s="235"/>
      <c r="WMD15" s="235"/>
      <c r="WME15" s="235"/>
      <c r="WMF15" s="235"/>
      <c r="WMG15" s="235"/>
      <c r="WMH15" s="235"/>
      <c r="WMI15" s="235"/>
      <c r="WMJ15" s="235"/>
      <c r="WMK15" s="235"/>
      <c r="WML15" s="235"/>
      <c r="WMM15" s="235"/>
      <c r="WMN15" s="235"/>
      <c r="WMO15" s="235"/>
      <c r="WMP15" s="235"/>
      <c r="WMQ15" s="235"/>
      <c r="WMR15" s="235"/>
      <c r="WMS15" s="235"/>
      <c r="WMT15" s="235"/>
      <c r="WMU15" s="235"/>
      <c r="WMV15" s="235"/>
      <c r="WMW15" s="235"/>
      <c r="WMX15" s="235"/>
      <c r="WMY15" s="235"/>
      <c r="WMZ15" s="235"/>
      <c r="WNA15" s="235"/>
      <c r="WNB15" s="235"/>
      <c r="WNC15" s="235"/>
      <c r="WND15" s="235"/>
      <c r="WNE15" s="235"/>
      <c r="WNF15" s="235"/>
      <c r="WNG15" s="235"/>
      <c r="WNH15" s="235"/>
      <c r="WNI15" s="235"/>
      <c r="WNJ15" s="235"/>
      <c r="WNK15" s="235"/>
      <c r="WNL15" s="235"/>
      <c r="WNM15" s="235"/>
      <c r="WNN15" s="235"/>
      <c r="WNO15" s="235"/>
      <c r="WNP15" s="235"/>
      <c r="WNQ15" s="235"/>
      <c r="WNR15" s="235"/>
      <c r="WNS15" s="235"/>
      <c r="WNT15" s="235"/>
      <c r="WNU15" s="235"/>
      <c r="WNV15" s="235"/>
      <c r="WNW15" s="235"/>
      <c r="WNX15" s="235"/>
      <c r="WNY15" s="235"/>
      <c r="WNZ15" s="235"/>
      <c r="WOA15" s="235"/>
      <c r="WOB15" s="235"/>
      <c r="WOC15" s="235"/>
      <c r="WOD15" s="235"/>
      <c r="WOE15" s="235"/>
      <c r="WOF15" s="235"/>
      <c r="WOG15" s="235"/>
      <c r="WOH15" s="235"/>
      <c r="WOI15" s="235"/>
      <c r="WOJ15" s="235"/>
      <c r="WOK15" s="235"/>
      <c r="WOL15" s="235"/>
      <c r="WOM15" s="235"/>
      <c r="WON15" s="235"/>
      <c r="WOO15" s="235"/>
      <c r="WOP15" s="235"/>
      <c r="WOQ15" s="235"/>
      <c r="WOR15" s="235"/>
      <c r="WOS15" s="235"/>
      <c r="WOT15" s="235"/>
      <c r="WOU15" s="235"/>
      <c r="WOV15" s="235"/>
      <c r="WOW15" s="235"/>
      <c r="WOX15" s="235"/>
      <c r="WOY15" s="235"/>
      <c r="WOZ15" s="235"/>
      <c r="WPA15" s="235"/>
      <c r="WPB15" s="235"/>
      <c r="WPC15" s="235"/>
      <c r="WPD15" s="235"/>
      <c r="WPE15" s="235"/>
      <c r="WPF15" s="235"/>
      <c r="WPG15" s="235"/>
      <c r="WPH15" s="235"/>
      <c r="WPI15" s="235"/>
      <c r="WPJ15" s="235"/>
      <c r="WPK15" s="235"/>
      <c r="WPL15" s="235"/>
      <c r="WPM15" s="235"/>
      <c r="WPN15" s="235"/>
      <c r="WPO15" s="235"/>
      <c r="WPP15" s="235"/>
      <c r="WPQ15" s="235"/>
      <c r="WPR15" s="235"/>
      <c r="WPS15" s="235"/>
      <c r="WPT15" s="235"/>
      <c r="WPU15" s="235"/>
      <c r="WPV15" s="235"/>
      <c r="WPW15" s="235"/>
      <c r="WPX15" s="235"/>
      <c r="WPY15" s="235"/>
      <c r="WPZ15" s="235"/>
      <c r="WQA15" s="235"/>
      <c r="WQB15" s="235"/>
      <c r="WQC15" s="235"/>
      <c r="WQD15" s="235"/>
      <c r="WQE15" s="235"/>
      <c r="WQF15" s="235"/>
      <c r="WQG15" s="235"/>
      <c r="WQH15" s="235"/>
      <c r="WQI15" s="235"/>
      <c r="WQJ15" s="235"/>
      <c r="WQK15" s="235"/>
      <c r="WQL15" s="235"/>
      <c r="WQM15" s="235"/>
      <c r="WQN15" s="235"/>
      <c r="WQO15" s="235"/>
      <c r="WQP15" s="235"/>
      <c r="WQQ15" s="235"/>
      <c r="WQR15" s="235"/>
      <c r="WQS15" s="235"/>
      <c r="WQT15" s="235"/>
      <c r="WQU15" s="235"/>
      <c r="WQV15" s="235"/>
      <c r="WQW15" s="235"/>
      <c r="WQX15" s="235"/>
      <c r="WQY15" s="235"/>
      <c r="WQZ15" s="235"/>
      <c r="WRA15" s="235"/>
      <c r="WRB15" s="235"/>
      <c r="WRC15" s="235"/>
      <c r="WRD15" s="235"/>
      <c r="WRE15" s="235"/>
      <c r="WRF15" s="235"/>
      <c r="WRG15" s="235"/>
      <c r="WRH15" s="235"/>
      <c r="WRI15" s="235"/>
      <c r="WRJ15" s="235"/>
      <c r="WRK15" s="235"/>
      <c r="WRL15" s="235"/>
      <c r="WRM15" s="235"/>
      <c r="WRN15" s="235"/>
      <c r="WRO15" s="235"/>
      <c r="WRP15" s="235"/>
      <c r="WRQ15" s="235"/>
      <c r="WRR15" s="235"/>
      <c r="WRS15" s="235"/>
      <c r="WRT15" s="235"/>
      <c r="WRU15" s="235"/>
      <c r="WRV15" s="235"/>
      <c r="WRW15" s="235"/>
      <c r="WRX15" s="235"/>
      <c r="WRY15" s="235"/>
      <c r="WRZ15" s="235"/>
      <c r="WSA15" s="235"/>
      <c r="WSB15" s="235"/>
      <c r="WSC15" s="235"/>
      <c r="WSD15" s="235"/>
      <c r="WSE15" s="235"/>
      <c r="WSF15" s="235"/>
      <c r="WSG15" s="235"/>
      <c r="WSH15" s="235"/>
      <c r="WSI15" s="235"/>
      <c r="WSJ15" s="235"/>
      <c r="WSK15" s="235"/>
      <c r="WSL15" s="235"/>
      <c r="WSM15" s="235"/>
      <c r="WSN15" s="235"/>
      <c r="WSO15" s="235"/>
      <c r="WSP15" s="235"/>
      <c r="WSQ15" s="235"/>
      <c r="WSR15" s="235"/>
      <c r="WSS15" s="235"/>
      <c r="WST15" s="235"/>
      <c r="WSU15" s="235"/>
      <c r="WSV15" s="235"/>
      <c r="WSW15" s="235"/>
      <c r="WSX15" s="235"/>
      <c r="WSY15" s="235"/>
      <c r="WSZ15" s="235"/>
      <c r="WTA15" s="235"/>
      <c r="WTB15" s="235"/>
      <c r="WTC15" s="235"/>
      <c r="WTD15" s="235"/>
      <c r="WTE15" s="235"/>
      <c r="WTF15" s="235"/>
      <c r="WTG15" s="235"/>
      <c r="WTH15" s="235"/>
      <c r="WTI15" s="235"/>
      <c r="WTJ15" s="235"/>
      <c r="WTK15" s="235"/>
      <c r="WTL15" s="235"/>
      <c r="WTM15" s="235"/>
      <c r="WTN15" s="235"/>
      <c r="WTO15" s="235"/>
      <c r="WTP15" s="235"/>
      <c r="WTQ15" s="235"/>
      <c r="WTR15" s="235"/>
      <c r="WTS15" s="235"/>
      <c r="WTT15" s="235"/>
      <c r="WTU15" s="235"/>
      <c r="WTV15" s="235"/>
      <c r="WTW15" s="235"/>
      <c r="WTX15" s="235"/>
      <c r="WTY15" s="235"/>
      <c r="WTZ15" s="235"/>
      <c r="WUA15" s="235"/>
      <c r="WUB15" s="235"/>
      <c r="WUC15" s="235"/>
      <c r="WUD15" s="235"/>
      <c r="WUE15" s="235"/>
      <c r="WUF15" s="235"/>
      <c r="WUG15" s="235"/>
      <c r="WUH15" s="235"/>
      <c r="WUI15" s="235"/>
      <c r="WUJ15" s="235"/>
      <c r="WUK15" s="235"/>
      <c r="WUL15" s="235"/>
      <c r="WUM15" s="235"/>
      <c r="WUN15" s="235"/>
      <c r="WUO15" s="235"/>
      <c r="WUP15" s="235"/>
      <c r="WUQ15" s="235"/>
      <c r="WUR15" s="235"/>
      <c r="WUS15" s="235"/>
      <c r="WUT15" s="235"/>
      <c r="WUU15" s="235"/>
      <c r="WUV15" s="235"/>
      <c r="WUW15" s="235"/>
      <c r="WUX15" s="235"/>
      <c r="WUY15" s="235"/>
      <c r="WUZ15" s="235"/>
      <c r="WVA15" s="235"/>
      <c r="WVB15" s="235"/>
      <c r="WVC15" s="235"/>
      <c r="WVD15" s="235"/>
      <c r="WVE15" s="235"/>
      <c r="WVF15" s="235"/>
      <c r="WVG15" s="235"/>
      <c r="WVH15" s="235"/>
      <c r="WVI15" s="235"/>
      <c r="WVJ15" s="235"/>
      <c r="WVK15" s="235"/>
      <c r="WVL15" s="235"/>
      <c r="WVM15" s="235"/>
      <c r="WVN15" s="235"/>
      <c r="WVO15" s="235"/>
      <c r="WVP15" s="235"/>
      <c r="WVQ15" s="235"/>
      <c r="WVR15" s="235"/>
      <c r="WVS15" s="235"/>
      <c r="WVT15" s="235"/>
      <c r="WVU15" s="235"/>
      <c r="WVV15" s="235"/>
      <c r="WVW15" s="235"/>
      <c r="WVX15" s="235"/>
      <c r="WVY15" s="235"/>
      <c r="WVZ15" s="235"/>
      <c r="WWA15" s="235"/>
      <c r="WWB15" s="235"/>
      <c r="WWC15" s="235"/>
      <c r="WWD15" s="235"/>
      <c r="WWE15" s="235"/>
      <c r="WWF15" s="235"/>
      <c r="WWG15" s="235"/>
      <c r="WWH15" s="235"/>
      <c r="WWI15" s="235"/>
      <c r="WWJ15" s="235"/>
      <c r="WWK15" s="235"/>
      <c r="WWL15" s="235"/>
      <c r="WWM15" s="235"/>
      <c r="WWN15" s="235"/>
      <c r="WWO15" s="235"/>
      <c r="WWP15" s="235"/>
      <c r="WWQ15" s="235"/>
      <c r="WWR15" s="235"/>
      <c r="WWS15" s="235"/>
      <c r="WWT15" s="235"/>
      <c r="WWU15" s="235"/>
      <c r="WWV15" s="235"/>
      <c r="WWW15" s="235"/>
      <c r="WWX15" s="235"/>
      <c r="WWY15" s="235"/>
      <c r="WWZ15" s="235"/>
      <c r="WXA15" s="235"/>
      <c r="WXB15" s="235"/>
      <c r="WXC15" s="235"/>
      <c r="WXD15" s="235"/>
      <c r="WXE15" s="235"/>
      <c r="WXF15" s="235"/>
      <c r="WXG15" s="235"/>
      <c r="WXH15" s="235"/>
      <c r="WXI15" s="235"/>
      <c r="WXJ15" s="235"/>
      <c r="WXK15" s="235"/>
      <c r="WXL15" s="235"/>
      <c r="WXM15" s="235"/>
      <c r="WXN15" s="235"/>
      <c r="WXO15" s="235"/>
      <c r="WXP15" s="235"/>
      <c r="WXQ15" s="235"/>
      <c r="WXR15" s="235"/>
      <c r="WXS15" s="235"/>
      <c r="WXT15" s="235"/>
      <c r="WXU15" s="235"/>
      <c r="WXV15" s="235"/>
      <c r="WXW15" s="235"/>
      <c r="WXX15" s="235"/>
      <c r="WXY15" s="235"/>
      <c r="WXZ15" s="235"/>
      <c r="WYA15" s="235"/>
      <c r="WYB15" s="235"/>
      <c r="WYC15" s="235"/>
      <c r="WYD15" s="235"/>
      <c r="WYE15" s="235"/>
      <c r="WYF15" s="235"/>
      <c r="WYG15" s="235"/>
      <c r="WYH15" s="235"/>
      <c r="WYI15" s="235"/>
      <c r="WYJ15" s="235"/>
      <c r="WYK15" s="235"/>
      <c r="WYL15" s="235"/>
      <c r="WYM15" s="235"/>
      <c r="WYN15" s="235"/>
      <c r="WYO15" s="235"/>
      <c r="WYP15" s="235"/>
      <c r="WYQ15" s="235"/>
      <c r="WYR15" s="235"/>
      <c r="WYS15" s="235"/>
      <c r="WYT15" s="235"/>
      <c r="WYU15" s="235"/>
      <c r="WYV15" s="235"/>
      <c r="WYW15" s="235"/>
      <c r="WYX15" s="235"/>
      <c r="WYY15" s="235"/>
      <c r="WYZ15" s="235"/>
      <c r="WZA15" s="235"/>
      <c r="WZB15" s="235"/>
      <c r="WZC15" s="235"/>
      <c r="WZD15" s="235"/>
      <c r="WZE15" s="235"/>
      <c r="WZF15" s="235"/>
      <c r="WZG15" s="235"/>
      <c r="WZH15" s="235"/>
      <c r="WZI15" s="235"/>
      <c r="WZJ15" s="235"/>
      <c r="WZK15" s="235"/>
      <c r="WZL15" s="235"/>
      <c r="WZM15" s="235"/>
      <c r="WZN15" s="235"/>
      <c r="WZO15" s="235"/>
      <c r="WZP15" s="235"/>
      <c r="WZQ15" s="235"/>
      <c r="WZR15" s="235"/>
      <c r="WZS15" s="235"/>
      <c r="WZT15" s="235"/>
      <c r="WZU15" s="235"/>
      <c r="WZV15" s="235"/>
      <c r="WZW15" s="235"/>
      <c r="WZX15" s="235"/>
      <c r="WZY15" s="235"/>
      <c r="WZZ15" s="235"/>
      <c r="XAA15" s="235"/>
      <c r="XAB15" s="235"/>
      <c r="XAC15" s="235"/>
      <c r="XAD15" s="235"/>
      <c r="XAE15" s="235"/>
      <c r="XAF15" s="235"/>
      <c r="XAG15" s="235"/>
      <c r="XAH15" s="235"/>
      <c r="XAI15" s="235"/>
      <c r="XAJ15" s="235"/>
      <c r="XAK15" s="235"/>
      <c r="XAL15" s="235"/>
      <c r="XAM15" s="235"/>
      <c r="XAN15" s="235"/>
      <c r="XAO15" s="235"/>
      <c r="XAP15" s="235"/>
      <c r="XAQ15" s="235"/>
      <c r="XAR15" s="235"/>
      <c r="XAS15" s="235"/>
      <c r="XAT15" s="235"/>
      <c r="XAU15" s="235"/>
      <c r="XAV15" s="235"/>
      <c r="XAW15" s="235"/>
      <c r="XAX15" s="235"/>
      <c r="XAY15" s="235"/>
      <c r="XAZ15" s="235"/>
      <c r="XBA15" s="235"/>
      <c r="XBB15" s="235"/>
      <c r="XBC15" s="235"/>
      <c r="XBD15" s="235"/>
      <c r="XBE15" s="235"/>
      <c r="XBF15" s="235"/>
      <c r="XBG15" s="235"/>
      <c r="XBH15" s="235"/>
      <c r="XBI15" s="235"/>
      <c r="XBJ15" s="235"/>
      <c r="XBK15" s="235"/>
      <c r="XBL15" s="235"/>
      <c r="XBM15" s="235"/>
      <c r="XBN15" s="235"/>
      <c r="XBO15" s="235"/>
      <c r="XBP15" s="235"/>
      <c r="XBQ15" s="235"/>
      <c r="XBR15" s="235"/>
      <c r="XBS15" s="235"/>
      <c r="XBT15" s="235"/>
      <c r="XBU15" s="235"/>
      <c r="XBV15" s="235"/>
      <c r="XBW15" s="235"/>
      <c r="XBX15" s="235"/>
      <c r="XBY15" s="235"/>
      <c r="XBZ15" s="235"/>
      <c r="XCA15" s="235"/>
      <c r="XCB15" s="235"/>
      <c r="XCC15" s="235"/>
      <c r="XCD15" s="235"/>
      <c r="XCE15" s="235"/>
      <c r="XCF15" s="235"/>
      <c r="XCG15" s="235"/>
      <c r="XCH15" s="235"/>
      <c r="XCI15" s="235"/>
      <c r="XCJ15" s="235"/>
      <c r="XCK15" s="235"/>
      <c r="XCL15" s="235"/>
      <c r="XCM15" s="235"/>
      <c r="XCN15" s="235"/>
      <c r="XCO15" s="235"/>
      <c r="XCP15" s="235"/>
      <c r="XCQ15" s="235"/>
      <c r="XCR15" s="235"/>
      <c r="XCS15" s="235"/>
      <c r="XCT15" s="235"/>
      <c r="XCU15" s="235"/>
      <c r="XCV15" s="235"/>
      <c r="XCW15" s="235"/>
      <c r="XCX15" s="235"/>
      <c r="XCY15" s="235"/>
      <c r="XCZ15" s="235"/>
      <c r="XDA15" s="235"/>
      <c r="XDB15" s="235"/>
      <c r="XDC15" s="235"/>
      <c r="XDD15" s="235"/>
      <c r="XDE15" s="235"/>
      <c r="XDF15" s="235"/>
      <c r="XDG15" s="235"/>
      <c r="XDH15" s="235"/>
      <c r="XDI15" s="235"/>
      <c r="XDJ15" s="235"/>
      <c r="XDK15" s="235"/>
      <c r="XDL15" s="235"/>
      <c r="XDM15" s="235"/>
      <c r="XDN15" s="235"/>
      <c r="XDO15" s="235"/>
      <c r="XDP15" s="235"/>
      <c r="XDQ15" s="235"/>
      <c r="XDR15" s="235"/>
      <c r="XDS15" s="235"/>
      <c r="XDT15" s="235"/>
      <c r="XDU15" s="235"/>
      <c r="XDV15" s="235"/>
      <c r="XDW15" s="235"/>
      <c r="XDX15" s="235"/>
      <c r="XDY15" s="235"/>
      <c r="XDZ15" s="235"/>
      <c r="XEA15" s="235"/>
      <c r="XEB15" s="235"/>
      <c r="XEC15" s="235"/>
      <c r="XED15" s="235"/>
      <c r="XEE15" s="235"/>
      <c r="XEF15" s="235"/>
      <c r="XEG15" s="235"/>
      <c r="XEH15" s="235"/>
      <c r="XEI15" s="235"/>
      <c r="XEJ15" s="235"/>
      <c r="XEK15" s="235"/>
      <c r="XEL15" s="235"/>
      <c r="XEM15" s="235"/>
      <c r="XEN15" s="235"/>
      <c r="XEO15" s="235"/>
      <c r="XEP15" s="235"/>
      <c r="XEQ15" s="235"/>
      <c r="XER15" s="235"/>
      <c r="XES15" s="235"/>
      <c r="XET15" s="235"/>
      <c r="XEU15" s="235"/>
      <c r="XEV15" s="235"/>
      <c r="XEW15" s="235"/>
      <c r="XEX15" s="235"/>
      <c r="XEY15" s="235"/>
      <c r="XEZ15" s="235"/>
      <c r="XFA15" s="235"/>
      <c r="XFB15" s="235"/>
      <c r="XFC15" s="235"/>
      <c r="XFD15" s="235"/>
    </row>
    <row r="16" s="213" customFormat="1" ht="14.25" spans="1:39 14370:16384">
      <c r="A16" s="236" t="s">
        <v>142</v>
      </c>
      <c r="B16" s="233">
        <f t="shared" si="0"/>
        <v>2503</v>
      </c>
      <c r="C16" s="233">
        <f t="shared" si="1"/>
        <v>426</v>
      </c>
      <c r="D16" s="209">
        <v>342</v>
      </c>
      <c r="E16" s="209"/>
      <c r="F16" s="209"/>
      <c r="G16" s="209">
        <v>84</v>
      </c>
      <c r="H16" s="233">
        <f t="shared" si="5"/>
        <v>70</v>
      </c>
      <c r="I16" s="209">
        <v>36</v>
      </c>
      <c r="J16" s="209"/>
      <c r="K16" s="209"/>
      <c r="L16" s="209"/>
      <c r="M16" s="209"/>
      <c r="N16" s="209">
        <v>1</v>
      </c>
      <c r="O16" s="209"/>
      <c r="P16" s="209">
        <v>3</v>
      </c>
      <c r="Q16" s="209">
        <v>30</v>
      </c>
      <c r="R16" s="209"/>
      <c r="S16" s="233">
        <f t="shared" si="2"/>
        <v>1440</v>
      </c>
      <c r="T16" s="209">
        <v>1440</v>
      </c>
      <c r="U16" s="209"/>
      <c r="V16" s="209"/>
      <c r="W16" s="209"/>
      <c r="X16" s="209"/>
      <c r="Y16" s="233">
        <f t="shared" si="3"/>
        <v>402</v>
      </c>
      <c r="Z16" s="209">
        <v>387</v>
      </c>
      <c r="AA16" s="209">
        <v>15</v>
      </c>
      <c r="AB16" s="209">
        <v>60</v>
      </c>
      <c r="AC16" s="209">
        <v>105</v>
      </c>
      <c r="AD16" s="233">
        <f t="shared" si="4"/>
        <v>0</v>
      </c>
      <c r="AE16" s="209"/>
      <c r="AF16" s="209"/>
      <c r="AG16" s="209"/>
      <c r="AH16" s="209"/>
      <c r="AI16" s="209"/>
      <c r="AJ16" s="209"/>
      <c r="AK16" s="209"/>
      <c r="AL16" s="213"/>
      <c r="AM16" s="213"/>
      <c r="UFR16" s="235"/>
      <c r="UFS16" s="235"/>
      <c r="UFT16" s="235"/>
      <c r="UFU16" s="235"/>
      <c r="UFV16" s="235"/>
      <c r="UFW16" s="235"/>
      <c r="UFX16" s="235"/>
      <c r="UFY16" s="235"/>
      <c r="UFZ16" s="235"/>
      <c r="UGA16" s="235"/>
      <c r="UGB16" s="235"/>
      <c r="UGC16" s="235"/>
      <c r="UGD16" s="235"/>
      <c r="UGE16" s="235"/>
      <c r="UGF16" s="235"/>
      <c r="UGG16" s="235"/>
      <c r="UGH16" s="235"/>
      <c r="UGI16" s="235"/>
      <c r="UGJ16" s="235"/>
      <c r="UGK16" s="235"/>
      <c r="UGL16" s="235"/>
      <c r="UGM16" s="235"/>
      <c r="UGN16" s="235"/>
      <c r="UGO16" s="235"/>
      <c r="UGP16" s="235"/>
      <c r="UGQ16" s="235"/>
      <c r="UGR16" s="235"/>
      <c r="UGS16" s="235"/>
      <c r="UGT16" s="235"/>
      <c r="UGU16" s="235"/>
      <c r="UGV16" s="235"/>
      <c r="UGW16" s="235"/>
      <c r="UGX16" s="235"/>
      <c r="UGY16" s="235"/>
      <c r="UGZ16" s="235"/>
      <c r="UHA16" s="235"/>
      <c r="UHB16" s="235"/>
      <c r="UHC16" s="235"/>
      <c r="UHD16" s="235"/>
      <c r="UHE16" s="235"/>
      <c r="UHF16" s="235"/>
      <c r="UHG16" s="235"/>
      <c r="UHH16" s="235"/>
      <c r="UHI16" s="235"/>
      <c r="UHJ16" s="235"/>
      <c r="UHK16" s="235"/>
      <c r="UHL16" s="235"/>
      <c r="UHM16" s="235"/>
      <c r="UHN16" s="235"/>
      <c r="UHO16" s="235"/>
      <c r="UHP16" s="235"/>
      <c r="UHQ16" s="235"/>
      <c r="UHR16" s="235"/>
      <c r="UHS16" s="235"/>
      <c r="UHT16" s="235"/>
      <c r="UHU16" s="235"/>
      <c r="UHV16" s="235"/>
      <c r="UHW16" s="235"/>
      <c r="UHX16" s="235"/>
      <c r="UHY16" s="235"/>
      <c r="UHZ16" s="235"/>
      <c r="UIA16" s="235"/>
      <c r="UIB16" s="235"/>
      <c r="UIC16" s="235"/>
      <c r="UID16" s="235"/>
      <c r="UIE16" s="235"/>
      <c r="UIF16" s="235"/>
      <c r="UIG16" s="235"/>
      <c r="UIH16" s="235"/>
      <c r="UII16" s="235"/>
      <c r="UIJ16" s="235"/>
      <c r="UIK16" s="235"/>
      <c r="UIL16" s="235"/>
      <c r="UIM16" s="235"/>
      <c r="UIN16" s="235"/>
      <c r="UIO16" s="235"/>
      <c r="UIP16" s="235"/>
      <c r="UIQ16" s="235"/>
      <c r="UIR16" s="235"/>
      <c r="UIS16" s="235"/>
      <c r="UIT16" s="235"/>
      <c r="UIU16" s="235"/>
      <c r="UIV16" s="235"/>
      <c r="UIW16" s="235"/>
      <c r="UIX16" s="235"/>
      <c r="UIY16" s="235"/>
      <c r="UIZ16" s="235"/>
      <c r="UJA16" s="235"/>
      <c r="UJB16" s="235"/>
      <c r="UJC16" s="235"/>
      <c r="UJD16" s="235"/>
      <c r="UJE16" s="235"/>
      <c r="UJF16" s="235"/>
      <c r="UJG16" s="235"/>
      <c r="UJH16" s="235"/>
      <c r="UJI16" s="235"/>
      <c r="UJJ16" s="235"/>
      <c r="UJK16" s="235"/>
      <c r="UJL16" s="235"/>
      <c r="UJM16" s="235"/>
      <c r="UJN16" s="235"/>
      <c r="UJO16" s="235"/>
      <c r="UJP16" s="235"/>
      <c r="UJQ16" s="235"/>
      <c r="UJR16" s="235"/>
      <c r="UJS16" s="235"/>
      <c r="UJT16" s="235"/>
      <c r="UJU16" s="235"/>
      <c r="UJV16" s="235"/>
      <c r="UJW16" s="235"/>
      <c r="UJX16" s="235"/>
      <c r="UJY16" s="235"/>
      <c r="UJZ16" s="235"/>
      <c r="UKA16" s="235"/>
      <c r="UKB16" s="235"/>
      <c r="UKC16" s="235"/>
      <c r="UKD16" s="235"/>
      <c r="UKE16" s="235"/>
      <c r="UKF16" s="235"/>
      <c r="UKG16" s="235"/>
      <c r="UKH16" s="235"/>
      <c r="UKI16" s="235"/>
      <c r="UKJ16" s="235"/>
      <c r="UKK16" s="235"/>
      <c r="UKL16" s="235"/>
      <c r="UKM16" s="235"/>
      <c r="UKN16" s="235"/>
      <c r="UKO16" s="235"/>
      <c r="UKP16" s="235"/>
      <c r="UKQ16" s="235"/>
      <c r="UKR16" s="235"/>
      <c r="UKS16" s="235"/>
      <c r="UKT16" s="235"/>
      <c r="UKU16" s="235"/>
      <c r="UKV16" s="235"/>
      <c r="UKW16" s="235"/>
      <c r="UKX16" s="235"/>
      <c r="UKY16" s="235"/>
      <c r="UKZ16" s="235"/>
      <c r="ULA16" s="235"/>
      <c r="ULB16" s="235"/>
      <c r="ULC16" s="235"/>
      <c r="ULD16" s="235"/>
      <c r="ULE16" s="235"/>
      <c r="ULF16" s="235"/>
      <c r="ULG16" s="235"/>
      <c r="ULH16" s="235"/>
      <c r="ULI16" s="235"/>
      <c r="ULJ16" s="235"/>
      <c r="ULK16" s="235"/>
      <c r="ULL16" s="235"/>
      <c r="ULM16" s="235"/>
      <c r="ULN16" s="235"/>
      <c r="ULO16" s="235"/>
      <c r="ULP16" s="235"/>
      <c r="ULQ16" s="235"/>
      <c r="ULR16" s="235"/>
      <c r="ULS16" s="235"/>
      <c r="ULT16" s="235"/>
      <c r="ULU16" s="235"/>
      <c r="ULV16" s="235"/>
      <c r="ULW16" s="235"/>
      <c r="ULX16" s="235"/>
      <c r="ULY16" s="235"/>
      <c r="ULZ16" s="235"/>
      <c r="UMA16" s="235"/>
      <c r="UMB16" s="235"/>
      <c r="UMC16" s="235"/>
      <c r="UMD16" s="235"/>
      <c r="UME16" s="235"/>
      <c r="UMF16" s="235"/>
      <c r="UMG16" s="235"/>
      <c r="UMH16" s="235"/>
      <c r="UMI16" s="235"/>
      <c r="UMJ16" s="235"/>
      <c r="UMK16" s="235"/>
      <c r="UML16" s="235"/>
      <c r="UMM16" s="235"/>
      <c r="UMN16" s="235"/>
      <c r="UMO16" s="235"/>
      <c r="UMP16" s="235"/>
      <c r="UMQ16" s="235"/>
      <c r="UMR16" s="235"/>
      <c r="UMS16" s="235"/>
      <c r="UMT16" s="235"/>
      <c r="UMU16" s="235"/>
      <c r="UMV16" s="235"/>
      <c r="UMW16" s="235"/>
      <c r="UMX16" s="235"/>
      <c r="UMY16" s="235"/>
      <c r="UMZ16" s="235"/>
      <c r="UNA16" s="235"/>
      <c r="UNB16" s="235"/>
      <c r="UNC16" s="235"/>
      <c r="UND16" s="235"/>
      <c r="UNE16" s="235"/>
      <c r="UNF16" s="235"/>
      <c r="UNG16" s="235"/>
      <c r="UNH16" s="235"/>
      <c r="UNI16" s="235"/>
      <c r="UNJ16" s="235"/>
      <c r="UNK16" s="235"/>
      <c r="UNL16" s="235"/>
      <c r="UNM16" s="235"/>
      <c r="UNN16" s="235"/>
      <c r="UNO16" s="235"/>
      <c r="UNP16" s="235"/>
      <c r="UNQ16" s="235"/>
      <c r="UNR16" s="235"/>
      <c r="UNS16" s="235"/>
      <c r="UNT16" s="235"/>
      <c r="UNU16" s="235"/>
      <c r="UNV16" s="235"/>
      <c r="UNW16" s="235"/>
      <c r="UNX16" s="235"/>
      <c r="UNY16" s="235"/>
      <c r="UNZ16" s="235"/>
      <c r="UOA16" s="235"/>
      <c r="UOB16" s="235"/>
      <c r="UOC16" s="235"/>
      <c r="UOD16" s="235"/>
      <c r="UOE16" s="235"/>
      <c r="UOF16" s="235"/>
      <c r="UOG16" s="235"/>
      <c r="UOH16" s="235"/>
      <c r="UOI16" s="235"/>
      <c r="UOJ16" s="235"/>
      <c r="UOK16" s="235"/>
      <c r="UOL16" s="235"/>
      <c r="UOM16" s="235"/>
      <c r="UON16" s="235"/>
      <c r="UOO16" s="235"/>
      <c r="UOP16" s="235"/>
      <c r="UOQ16" s="235"/>
      <c r="UOR16" s="235"/>
      <c r="UOS16" s="235"/>
      <c r="UOT16" s="235"/>
      <c r="UOU16" s="235"/>
      <c r="UOV16" s="235"/>
      <c r="UOW16" s="235"/>
      <c r="UOX16" s="235"/>
      <c r="UOY16" s="235"/>
      <c r="UOZ16" s="235"/>
      <c r="UPA16" s="235"/>
      <c r="UPB16" s="235"/>
      <c r="UPC16" s="235"/>
      <c r="UPD16" s="235"/>
      <c r="UPE16" s="235"/>
      <c r="UPF16" s="235"/>
      <c r="UPG16" s="235"/>
      <c r="UPH16" s="235"/>
      <c r="UPI16" s="235"/>
      <c r="UPJ16" s="235"/>
      <c r="UPK16" s="235"/>
      <c r="UPL16" s="235"/>
      <c r="UPM16" s="235"/>
      <c r="UPN16" s="235"/>
      <c r="UPO16" s="235"/>
      <c r="UPP16" s="235"/>
      <c r="UPQ16" s="235"/>
      <c r="UPR16" s="235"/>
      <c r="UPS16" s="235"/>
      <c r="UPT16" s="235"/>
      <c r="UPU16" s="235"/>
      <c r="UPV16" s="235"/>
      <c r="UPW16" s="235"/>
      <c r="UPX16" s="235"/>
      <c r="UPY16" s="235"/>
      <c r="UPZ16" s="235"/>
      <c r="UQA16" s="235"/>
      <c r="UQB16" s="235"/>
      <c r="UQC16" s="235"/>
      <c r="UQD16" s="235"/>
      <c r="UQE16" s="235"/>
      <c r="UQF16" s="235"/>
      <c r="UQG16" s="235"/>
      <c r="UQH16" s="235"/>
      <c r="UQI16" s="235"/>
      <c r="UQJ16" s="235"/>
      <c r="UQK16" s="235"/>
      <c r="UQL16" s="235"/>
      <c r="UQM16" s="235"/>
      <c r="UQN16" s="235"/>
      <c r="UQO16" s="235"/>
      <c r="UQP16" s="235"/>
      <c r="UQQ16" s="235"/>
      <c r="UQR16" s="235"/>
      <c r="UQS16" s="235"/>
      <c r="UQT16" s="235"/>
      <c r="UQU16" s="235"/>
      <c r="UQV16" s="235"/>
      <c r="UQW16" s="235"/>
      <c r="UQX16" s="235"/>
      <c r="UQY16" s="235"/>
      <c r="UQZ16" s="235"/>
      <c r="URA16" s="235"/>
      <c r="URB16" s="235"/>
      <c r="URC16" s="235"/>
      <c r="URD16" s="235"/>
      <c r="URE16" s="235"/>
      <c r="URF16" s="235"/>
      <c r="URG16" s="235"/>
      <c r="URH16" s="235"/>
      <c r="URI16" s="235"/>
      <c r="URJ16" s="235"/>
      <c r="URK16" s="235"/>
      <c r="URL16" s="235"/>
      <c r="URM16" s="235"/>
      <c r="URN16" s="235"/>
      <c r="URO16" s="235"/>
      <c r="URP16" s="235"/>
      <c r="URQ16" s="235"/>
      <c r="URR16" s="235"/>
      <c r="URS16" s="235"/>
      <c r="URT16" s="235"/>
      <c r="URU16" s="235"/>
      <c r="URV16" s="235"/>
      <c r="URW16" s="235"/>
      <c r="URX16" s="235"/>
      <c r="URY16" s="235"/>
      <c r="URZ16" s="235"/>
      <c r="USA16" s="235"/>
      <c r="USB16" s="235"/>
      <c r="USC16" s="235"/>
      <c r="USD16" s="235"/>
      <c r="USE16" s="235"/>
      <c r="USF16" s="235"/>
      <c r="USG16" s="235"/>
      <c r="USH16" s="235"/>
      <c r="USI16" s="235"/>
      <c r="USJ16" s="235"/>
      <c r="USK16" s="235"/>
      <c r="USL16" s="235"/>
      <c r="USM16" s="235"/>
      <c r="USN16" s="235"/>
      <c r="USO16" s="235"/>
      <c r="USP16" s="235"/>
      <c r="USQ16" s="235"/>
      <c r="USR16" s="235"/>
      <c r="USS16" s="235"/>
      <c r="UST16" s="235"/>
      <c r="USU16" s="235"/>
      <c r="USV16" s="235"/>
      <c r="USW16" s="235"/>
      <c r="USX16" s="235"/>
      <c r="USY16" s="235"/>
      <c r="USZ16" s="235"/>
      <c r="UTA16" s="235"/>
      <c r="UTB16" s="235"/>
      <c r="UTC16" s="235"/>
      <c r="UTD16" s="235"/>
      <c r="UTE16" s="235"/>
      <c r="UTF16" s="235"/>
      <c r="UTG16" s="235"/>
      <c r="UTH16" s="235"/>
      <c r="UTI16" s="235"/>
      <c r="UTJ16" s="235"/>
      <c r="UTK16" s="235"/>
      <c r="UTL16" s="235"/>
      <c r="UTM16" s="235"/>
      <c r="UTN16" s="235"/>
      <c r="UTO16" s="235"/>
      <c r="UTP16" s="235"/>
      <c r="UTQ16" s="235"/>
      <c r="UTR16" s="235"/>
      <c r="UTS16" s="235"/>
      <c r="UTT16" s="235"/>
      <c r="UTU16" s="235"/>
      <c r="UTV16" s="235"/>
      <c r="UTW16" s="235"/>
      <c r="UTX16" s="235"/>
      <c r="UTY16" s="235"/>
      <c r="UTZ16" s="235"/>
      <c r="UUA16" s="235"/>
      <c r="UUB16" s="235"/>
      <c r="UUC16" s="235"/>
      <c r="UUD16" s="235"/>
      <c r="UUE16" s="235"/>
      <c r="UUF16" s="235"/>
      <c r="UUG16" s="235"/>
      <c r="UUH16" s="235"/>
      <c r="UUI16" s="235"/>
      <c r="UUJ16" s="235"/>
      <c r="UUK16" s="235"/>
      <c r="UUL16" s="235"/>
      <c r="UUM16" s="235"/>
      <c r="UUN16" s="235"/>
      <c r="UUO16" s="235"/>
      <c r="UUP16" s="235"/>
      <c r="UUQ16" s="235"/>
      <c r="UUR16" s="235"/>
      <c r="UUS16" s="235"/>
      <c r="UUT16" s="235"/>
      <c r="UUU16" s="235"/>
      <c r="UUV16" s="235"/>
      <c r="UUW16" s="235"/>
      <c r="UUX16" s="235"/>
      <c r="UUY16" s="235"/>
      <c r="UUZ16" s="235"/>
      <c r="UVA16" s="235"/>
      <c r="UVB16" s="235"/>
      <c r="UVC16" s="235"/>
      <c r="UVD16" s="235"/>
      <c r="UVE16" s="235"/>
      <c r="UVF16" s="235"/>
      <c r="UVG16" s="235"/>
      <c r="UVH16" s="235"/>
      <c r="UVI16" s="235"/>
      <c r="UVJ16" s="235"/>
      <c r="UVK16" s="235"/>
      <c r="UVL16" s="235"/>
      <c r="UVM16" s="235"/>
      <c r="UVN16" s="235"/>
      <c r="UVO16" s="235"/>
      <c r="UVP16" s="235"/>
      <c r="UVQ16" s="235"/>
      <c r="UVR16" s="235"/>
      <c r="UVS16" s="235"/>
      <c r="UVT16" s="235"/>
      <c r="UVU16" s="235"/>
      <c r="UVV16" s="235"/>
      <c r="UVW16" s="235"/>
      <c r="UVX16" s="235"/>
      <c r="UVY16" s="235"/>
      <c r="UVZ16" s="235"/>
      <c r="UWA16" s="235"/>
      <c r="UWB16" s="235"/>
      <c r="UWC16" s="235"/>
      <c r="UWD16" s="235"/>
      <c r="UWE16" s="235"/>
      <c r="UWF16" s="235"/>
      <c r="UWG16" s="235"/>
      <c r="UWH16" s="235"/>
      <c r="UWI16" s="235"/>
      <c r="UWJ16" s="235"/>
      <c r="UWK16" s="235"/>
      <c r="UWL16" s="235"/>
      <c r="UWM16" s="235"/>
      <c r="UWN16" s="235"/>
      <c r="UWO16" s="235"/>
      <c r="UWP16" s="235"/>
      <c r="UWQ16" s="235"/>
      <c r="UWR16" s="235"/>
      <c r="UWS16" s="235"/>
      <c r="UWT16" s="235"/>
      <c r="UWU16" s="235"/>
      <c r="UWV16" s="235"/>
      <c r="UWW16" s="235"/>
      <c r="UWX16" s="235"/>
      <c r="UWY16" s="235"/>
      <c r="UWZ16" s="235"/>
      <c r="UXA16" s="235"/>
      <c r="UXB16" s="235"/>
      <c r="UXC16" s="235"/>
      <c r="UXD16" s="235"/>
      <c r="UXE16" s="235"/>
      <c r="UXF16" s="235"/>
      <c r="UXG16" s="235"/>
      <c r="UXH16" s="235"/>
      <c r="UXI16" s="235"/>
      <c r="UXJ16" s="235"/>
      <c r="UXK16" s="235"/>
      <c r="UXL16" s="235"/>
      <c r="UXM16" s="235"/>
      <c r="UXN16" s="235"/>
      <c r="UXO16" s="235"/>
      <c r="UXP16" s="235"/>
      <c r="UXQ16" s="235"/>
      <c r="UXR16" s="235"/>
      <c r="UXS16" s="235"/>
      <c r="UXT16" s="235"/>
      <c r="UXU16" s="235"/>
      <c r="UXV16" s="235"/>
      <c r="UXW16" s="235"/>
      <c r="UXX16" s="235"/>
      <c r="UXY16" s="235"/>
      <c r="UXZ16" s="235"/>
      <c r="UYA16" s="235"/>
      <c r="UYB16" s="235"/>
      <c r="UYC16" s="235"/>
      <c r="UYD16" s="235"/>
      <c r="UYE16" s="235"/>
      <c r="UYF16" s="235"/>
      <c r="UYG16" s="235"/>
      <c r="UYH16" s="235"/>
      <c r="UYI16" s="235"/>
      <c r="UYJ16" s="235"/>
      <c r="UYK16" s="235"/>
      <c r="UYL16" s="235"/>
      <c r="UYM16" s="235"/>
      <c r="UYN16" s="235"/>
      <c r="UYO16" s="235"/>
      <c r="UYP16" s="235"/>
      <c r="UYQ16" s="235"/>
      <c r="UYR16" s="235"/>
      <c r="UYS16" s="235"/>
      <c r="UYT16" s="235"/>
      <c r="UYU16" s="235"/>
      <c r="UYV16" s="235"/>
      <c r="UYW16" s="235"/>
      <c r="UYX16" s="235"/>
      <c r="UYY16" s="235"/>
      <c r="UYZ16" s="235"/>
      <c r="UZA16" s="235"/>
      <c r="UZB16" s="235"/>
      <c r="UZC16" s="235"/>
      <c r="UZD16" s="235"/>
      <c r="UZE16" s="235"/>
      <c r="UZF16" s="235"/>
      <c r="UZG16" s="235"/>
      <c r="UZH16" s="235"/>
      <c r="UZI16" s="235"/>
      <c r="UZJ16" s="235"/>
      <c r="UZK16" s="235"/>
      <c r="UZL16" s="235"/>
      <c r="UZM16" s="235"/>
      <c r="UZN16" s="235"/>
      <c r="UZO16" s="235"/>
      <c r="UZP16" s="235"/>
      <c r="UZQ16" s="235"/>
      <c r="UZR16" s="235"/>
      <c r="UZS16" s="235"/>
      <c r="UZT16" s="235"/>
      <c r="UZU16" s="235"/>
      <c r="UZV16" s="235"/>
      <c r="UZW16" s="235"/>
      <c r="UZX16" s="235"/>
      <c r="UZY16" s="235"/>
      <c r="UZZ16" s="235"/>
      <c r="VAA16" s="235"/>
      <c r="VAB16" s="235"/>
      <c r="VAC16" s="235"/>
      <c r="VAD16" s="235"/>
      <c r="VAE16" s="235"/>
      <c r="VAF16" s="235"/>
      <c r="VAG16" s="235"/>
      <c r="VAH16" s="235"/>
      <c r="VAI16" s="235"/>
      <c r="VAJ16" s="235"/>
      <c r="VAK16" s="235"/>
      <c r="VAL16" s="235"/>
      <c r="VAM16" s="235"/>
      <c r="VAN16" s="235"/>
      <c r="VAO16" s="235"/>
      <c r="VAP16" s="235"/>
      <c r="VAQ16" s="235"/>
      <c r="VAR16" s="235"/>
      <c r="VAS16" s="235"/>
      <c r="VAT16" s="235"/>
      <c r="VAU16" s="235"/>
      <c r="VAV16" s="235"/>
      <c r="VAW16" s="235"/>
      <c r="VAX16" s="235"/>
      <c r="VAY16" s="235"/>
      <c r="VAZ16" s="235"/>
      <c r="VBA16" s="235"/>
      <c r="VBB16" s="235"/>
      <c r="VBC16" s="235"/>
      <c r="VBD16" s="235"/>
      <c r="VBE16" s="235"/>
      <c r="VBF16" s="235"/>
      <c r="VBG16" s="235"/>
      <c r="VBH16" s="235"/>
      <c r="VBI16" s="235"/>
      <c r="VBJ16" s="235"/>
      <c r="VBK16" s="235"/>
      <c r="VBL16" s="235"/>
      <c r="VBM16" s="235"/>
      <c r="VBN16" s="235"/>
      <c r="VBO16" s="235"/>
      <c r="VBP16" s="235"/>
      <c r="VBQ16" s="235"/>
      <c r="VBR16" s="235"/>
      <c r="VBS16" s="235"/>
      <c r="VBT16" s="235"/>
      <c r="VBU16" s="235"/>
      <c r="VBV16" s="235"/>
      <c r="VBW16" s="235"/>
      <c r="VBX16" s="235"/>
      <c r="VBY16" s="235"/>
      <c r="VBZ16" s="235"/>
      <c r="VCA16" s="235"/>
      <c r="VCB16" s="235"/>
      <c r="VCC16" s="235"/>
      <c r="VCD16" s="235"/>
      <c r="VCE16" s="235"/>
      <c r="VCF16" s="235"/>
      <c r="VCG16" s="235"/>
      <c r="VCH16" s="235"/>
      <c r="VCI16" s="235"/>
      <c r="VCJ16" s="235"/>
      <c r="VCK16" s="235"/>
      <c r="VCL16" s="235"/>
      <c r="VCM16" s="235"/>
      <c r="VCN16" s="235"/>
      <c r="VCO16" s="235"/>
      <c r="VCP16" s="235"/>
      <c r="VCQ16" s="235"/>
      <c r="VCR16" s="235"/>
      <c r="VCS16" s="235"/>
      <c r="VCT16" s="235"/>
      <c r="VCU16" s="235"/>
      <c r="VCV16" s="235"/>
      <c r="VCW16" s="235"/>
      <c r="VCX16" s="235"/>
      <c r="VCY16" s="235"/>
      <c r="VCZ16" s="235"/>
      <c r="VDA16" s="235"/>
      <c r="VDB16" s="235"/>
      <c r="VDC16" s="235"/>
      <c r="VDD16" s="235"/>
      <c r="VDE16" s="235"/>
      <c r="VDF16" s="235"/>
      <c r="VDG16" s="235"/>
      <c r="VDH16" s="235"/>
      <c r="VDI16" s="235"/>
      <c r="VDJ16" s="235"/>
      <c r="VDK16" s="235"/>
      <c r="VDL16" s="235"/>
      <c r="VDM16" s="235"/>
      <c r="VDN16" s="235"/>
      <c r="VDO16" s="235"/>
      <c r="VDP16" s="235"/>
      <c r="VDQ16" s="235"/>
      <c r="VDR16" s="235"/>
      <c r="VDS16" s="235"/>
      <c r="VDT16" s="235"/>
      <c r="VDU16" s="235"/>
      <c r="VDV16" s="235"/>
      <c r="VDW16" s="235"/>
      <c r="VDX16" s="235"/>
      <c r="VDY16" s="235"/>
      <c r="VDZ16" s="235"/>
      <c r="VEA16" s="235"/>
      <c r="VEB16" s="235"/>
      <c r="VEC16" s="235"/>
      <c r="VED16" s="235"/>
      <c r="VEE16" s="235"/>
      <c r="VEF16" s="235"/>
      <c r="VEG16" s="235"/>
      <c r="VEH16" s="235"/>
      <c r="VEI16" s="235"/>
      <c r="VEJ16" s="235"/>
      <c r="VEK16" s="235"/>
      <c r="VEL16" s="235"/>
      <c r="VEM16" s="235"/>
      <c r="VEN16" s="235"/>
      <c r="VEO16" s="235"/>
      <c r="VEP16" s="235"/>
      <c r="VEQ16" s="235"/>
      <c r="VER16" s="235"/>
      <c r="VES16" s="235"/>
      <c r="VET16" s="235"/>
      <c r="VEU16" s="235"/>
      <c r="VEV16" s="235"/>
      <c r="VEW16" s="235"/>
      <c r="VEX16" s="235"/>
      <c r="VEY16" s="235"/>
      <c r="VEZ16" s="235"/>
      <c r="VFA16" s="235"/>
      <c r="VFB16" s="235"/>
      <c r="VFC16" s="235"/>
      <c r="VFD16" s="235"/>
      <c r="VFE16" s="235"/>
      <c r="VFF16" s="235"/>
      <c r="VFG16" s="235"/>
      <c r="VFH16" s="235"/>
      <c r="VFI16" s="235"/>
      <c r="VFJ16" s="235"/>
      <c r="VFK16" s="235"/>
      <c r="VFL16" s="235"/>
      <c r="VFM16" s="235"/>
      <c r="VFN16" s="235"/>
      <c r="VFO16" s="235"/>
      <c r="VFP16" s="235"/>
      <c r="VFQ16" s="235"/>
      <c r="VFR16" s="235"/>
      <c r="VFS16" s="235"/>
      <c r="VFT16" s="235"/>
      <c r="VFU16" s="235"/>
      <c r="VFV16" s="235"/>
      <c r="VFW16" s="235"/>
      <c r="VFX16" s="235"/>
      <c r="VFY16" s="235"/>
      <c r="VFZ16" s="235"/>
      <c r="VGA16" s="235"/>
      <c r="VGB16" s="235"/>
      <c r="VGC16" s="235"/>
      <c r="VGD16" s="235"/>
      <c r="VGE16" s="235"/>
      <c r="VGF16" s="235"/>
      <c r="VGG16" s="235"/>
      <c r="VGH16" s="235"/>
      <c r="VGI16" s="235"/>
      <c r="VGJ16" s="235"/>
      <c r="VGK16" s="235"/>
      <c r="VGL16" s="235"/>
      <c r="VGM16" s="235"/>
      <c r="VGN16" s="235"/>
      <c r="VGO16" s="235"/>
      <c r="VGP16" s="235"/>
      <c r="VGQ16" s="235"/>
      <c r="VGR16" s="235"/>
      <c r="VGS16" s="235"/>
      <c r="VGT16" s="235"/>
      <c r="VGU16" s="235"/>
      <c r="VGV16" s="235"/>
      <c r="VGW16" s="235"/>
      <c r="VGX16" s="235"/>
      <c r="VGY16" s="235"/>
      <c r="VGZ16" s="235"/>
      <c r="VHA16" s="235"/>
      <c r="VHB16" s="235"/>
      <c r="VHC16" s="235"/>
      <c r="VHD16" s="235"/>
      <c r="VHE16" s="235"/>
      <c r="VHF16" s="235"/>
      <c r="VHG16" s="235"/>
      <c r="VHH16" s="235"/>
      <c r="VHI16" s="235"/>
      <c r="VHJ16" s="235"/>
      <c r="VHK16" s="235"/>
      <c r="VHL16" s="235"/>
      <c r="VHM16" s="235"/>
      <c r="VHN16" s="235"/>
      <c r="VHO16" s="235"/>
      <c r="VHP16" s="235"/>
      <c r="VHQ16" s="235"/>
      <c r="VHR16" s="235"/>
      <c r="VHS16" s="235"/>
      <c r="VHT16" s="235"/>
      <c r="VHU16" s="235"/>
      <c r="VHV16" s="235"/>
      <c r="VHW16" s="235"/>
      <c r="VHX16" s="235"/>
      <c r="VHY16" s="235"/>
      <c r="VHZ16" s="235"/>
      <c r="VIA16" s="235"/>
      <c r="VIB16" s="235"/>
      <c r="VIC16" s="235"/>
      <c r="VID16" s="235"/>
      <c r="VIE16" s="235"/>
      <c r="VIF16" s="235"/>
      <c r="VIG16" s="235"/>
      <c r="VIH16" s="235"/>
      <c r="VII16" s="235"/>
      <c r="VIJ16" s="235"/>
      <c r="VIK16" s="235"/>
      <c r="VIL16" s="235"/>
      <c r="VIM16" s="235"/>
      <c r="VIN16" s="235"/>
      <c r="VIO16" s="235"/>
      <c r="VIP16" s="235"/>
      <c r="VIQ16" s="235"/>
      <c r="VIR16" s="235"/>
      <c r="VIS16" s="235"/>
      <c r="VIT16" s="235"/>
      <c r="VIU16" s="235"/>
      <c r="VIV16" s="235"/>
      <c r="VIW16" s="235"/>
      <c r="VIX16" s="235"/>
      <c r="VIY16" s="235"/>
      <c r="VIZ16" s="235"/>
      <c r="VJA16" s="235"/>
      <c r="VJB16" s="235"/>
      <c r="VJC16" s="235"/>
      <c r="VJD16" s="235"/>
      <c r="VJE16" s="235"/>
      <c r="VJF16" s="235"/>
      <c r="VJG16" s="235"/>
      <c r="VJH16" s="235"/>
      <c r="VJI16" s="235"/>
      <c r="VJJ16" s="235"/>
      <c r="VJK16" s="235"/>
      <c r="VJL16" s="235"/>
      <c r="VJM16" s="235"/>
      <c r="VJN16" s="235"/>
      <c r="VJO16" s="235"/>
      <c r="VJP16" s="235"/>
      <c r="VJQ16" s="235"/>
      <c r="VJR16" s="235"/>
      <c r="VJS16" s="235"/>
      <c r="VJT16" s="235"/>
      <c r="VJU16" s="235"/>
      <c r="VJV16" s="235"/>
      <c r="VJW16" s="235"/>
      <c r="VJX16" s="235"/>
      <c r="VJY16" s="235"/>
      <c r="VJZ16" s="235"/>
      <c r="VKA16" s="235"/>
      <c r="VKB16" s="235"/>
      <c r="VKC16" s="235"/>
      <c r="VKD16" s="235"/>
      <c r="VKE16" s="235"/>
      <c r="VKF16" s="235"/>
      <c r="VKG16" s="235"/>
      <c r="VKH16" s="235"/>
      <c r="VKI16" s="235"/>
      <c r="VKJ16" s="235"/>
      <c r="VKK16" s="235"/>
      <c r="VKL16" s="235"/>
      <c r="VKM16" s="235"/>
      <c r="VKN16" s="235"/>
      <c r="VKO16" s="235"/>
      <c r="VKP16" s="235"/>
      <c r="VKQ16" s="235"/>
      <c r="VKR16" s="235"/>
      <c r="VKS16" s="235"/>
      <c r="VKT16" s="235"/>
      <c r="VKU16" s="235"/>
      <c r="VKV16" s="235"/>
      <c r="VKW16" s="235"/>
      <c r="VKX16" s="235"/>
      <c r="VKY16" s="235"/>
      <c r="VKZ16" s="235"/>
      <c r="VLA16" s="235"/>
      <c r="VLB16" s="235"/>
      <c r="VLC16" s="235"/>
      <c r="VLD16" s="235"/>
      <c r="VLE16" s="235"/>
      <c r="VLF16" s="235"/>
      <c r="VLG16" s="235"/>
      <c r="VLH16" s="235"/>
      <c r="VLI16" s="235"/>
      <c r="VLJ16" s="235"/>
      <c r="VLK16" s="235"/>
      <c r="VLL16" s="235"/>
      <c r="VLM16" s="235"/>
      <c r="VLN16" s="235"/>
      <c r="VLO16" s="235"/>
      <c r="VLP16" s="235"/>
      <c r="VLQ16" s="235"/>
      <c r="VLR16" s="235"/>
      <c r="VLS16" s="235"/>
      <c r="VLT16" s="235"/>
      <c r="VLU16" s="235"/>
      <c r="VLV16" s="235"/>
      <c r="VLW16" s="235"/>
      <c r="VLX16" s="235"/>
      <c r="VLY16" s="235"/>
      <c r="VLZ16" s="235"/>
      <c r="VMA16" s="235"/>
      <c r="VMB16" s="235"/>
      <c r="VMC16" s="235"/>
      <c r="VMD16" s="235"/>
      <c r="VME16" s="235"/>
      <c r="VMF16" s="235"/>
      <c r="VMG16" s="235"/>
      <c r="VMH16" s="235"/>
      <c r="VMI16" s="235"/>
      <c r="VMJ16" s="235"/>
      <c r="VMK16" s="235"/>
      <c r="VML16" s="235"/>
      <c r="VMM16" s="235"/>
      <c r="VMN16" s="235"/>
      <c r="VMO16" s="235"/>
      <c r="VMP16" s="235"/>
      <c r="VMQ16" s="235"/>
      <c r="VMR16" s="235"/>
      <c r="VMS16" s="235"/>
      <c r="VMT16" s="235"/>
      <c r="VMU16" s="235"/>
      <c r="VMV16" s="235"/>
      <c r="VMW16" s="235"/>
      <c r="VMX16" s="235"/>
      <c r="VMY16" s="235"/>
      <c r="VMZ16" s="235"/>
      <c r="VNA16" s="235"/>
      <c r="VNB16" s="235"/>
      <c r="VNC16" s="235"/>
      <c r="VND16" s="235"/>
      <c r="VNE16" s="235"/>
      <c r="VNF16" s="235"/>
      <c r="VNG16" s="235"/>
      <c r="VNH16" s="235"/>
      <c r="VNI16" s="235"/>
      <c r="VNJ16" s="235"/>
      <c r="VNK16" s="235"/>
      <c r="VNL16" s="235"/>
      <c r="VNM16" s="235"/>
      <c r="VNN16" s="235"/>
      <c r="VNO16" s="235"/>
      <c r="VNP16" s="235"/>
      <c r="VNQ16" s="235"/>
      <c r="VNR16" s="235"/>
      <c r="VNS16" s="235"/>
      <c r="VNT16" s="235"/>
      <c r="VNU16" s="235"/>
      <c r="VNV16" s="235"/>
      <c r="VNW16" s="235"/>
      <c r="VNX16" s="235"/>
      <c r="VNY16" s="235"/>
      <c r="VNZ16" s="235"/>
      <c r="VOA16" s="235"/>
      <c r="VOB16" s="235"/>
      <c r="VOC16" s="235"/>
      <c r="VOD16" s="235"/>
      <c r="VOE16" s="235"/>
      <c r="VOF16" s="235"/>
      <c r="VOG16" s="235"/>
      <c r="VOH16" s="235"/>
      <c r="VOI16" s="235"/>
      <c r="VOJ16" s="235"/>
      <c r="VOK16" s="235"/>
      <c r="VOL16" s="235"/>
      <c r="VOM16" s="235"/>
      <c r="VON16" s="235"/>
      <c r="VOO16" s="235"/>
      <c r="VOP16" s="235"/>
      <c r="VOQ16" s="235"/>
      <c r="VOR16" s="235"/>
      <c r="VOS16" s="235"/>
      <c r="VOT16" s="235"/>
      <c r="VOU16" s="235"/>
      <c r="VOV16" s="235"/>
      <c r="VOW16" s="235"/>
      <c r="VOX16" s="235"/>
      <c r="VOY16" s="235"/>
      <c r="VOZ16" s="235"/>
      <c r="VPA16" s="235"/>
      <c r="VPB16" s="235"/>
      <c r="VPC16" s="235"/>
      <c r="VPD16" s="235"/>
      <c r="VPE16" s="235"/>
      <c r="VPF16" s="235"/>
      <c r="VPG16" s="235"/>
      <c r="VPH16" s="235"/>
      <c r="VPI16" s="235"/>
      <c r="VPJ16" s="235"/>
      <c r="VPK16" s="235"/>
      <c r="VPL16" s="235"/>
      <c r="VPM16" s="235"/>
      <c r="VPN16" s="235"/>
      <c r="VPO16" s="235"/>
      <c r="VPP16" s="235"/>
      <c r="VPQ16" s="235"/>
      <c r="VPR16" s="235"/>
      <c r="VPS16" s="235"/>
      <c r="VPT16" s="235"/>
      <c r="VPU16" s="235"/>
      <c r="VPV16" s="235"/>
      <c r="VPW16" s="235"/>
      <c r="VPX16" s="235"/>
      <c r="VPY16" s="235"/>
      <c r="VPZ16" s="235"/>
      <c r="VQA16" s="235"/>
      <c r="VQB16" s="235"/>
      <c r="VQC16" s="235"/>
      <c r="VQD16" s="235"/>
      <c r="VQE16" s="235"/>
      <c r="VQF16" s="235"/>
      <c r="VQG16" s="235"/>
      <c r="VQH16" s="235"/>
      <c r="VQI16" s="235"/>
      <c r="VQJ16" s="235"/>
      <c r="VQK16" s="235"/>
      <c r="VQL16" s="235"/>
      <c r="VQM16" s="235"/>
      <c r="VQN16" s="235"/>
      <c r="VQO16" s="235"/>
      <c r="VQP16" s="235"/>
      <c r="VQQ16" s="235"/>
      <c r="VQR16" s="235"/>
      <c r="VQS16" s="235"/>
      <c r="VQT16" s="235"/>
      <c r="VQU16" s="235"/>
      <c r="VQV16" s="235"/>
      <c r="VQW16" s="235"/>
      <c r="VQX16" s="235"/>
      <c r="VQY16" s="235"/>
      <c r="VQZ16" s="235"/>
      <c r="VRA16" s="235"/>
      <c r="VRB16" s="235"/>
      <c r="VRC16" s="235"/>
      <c r="VRD16" s="235"/>
      <c r="VRE16" s="235"/>
      <c r="VRF16" s="235"/>
      <c r="VRG16" s="235"/>
      <c r="VRH16" s="235"/>
      <c r="VRI16" s="235"/>
      <c r="VRJ16" s="235"/>
      <c r="VRK16" s="235"/>
      <c r="VRL16" s="235"/>
      <c r="VRM16" s="235"/>
      <c r="VRN16" s="235"/>
      <c r="VRO16" s="235"/>
      <c r="VRP16" s="235"/>
      <c r="VRQ16" s="235"/>
      <c r="VRR16" s="235"/>
      <c r="VRS16" s="235"/>
      <c r="VRT16" s="235"/>
      <c r="VRU16" s="235"/>
      <c r="VRV16" s="235"/>
      <c r="VRW16" s="235"/>
      <c r="VRX16" s="235"/>
      <c r="VRY16" s="235"/>
      <c r="VRZ16" s="235"/>
      <c r="VSA16" s="235"/>
      <c r="VSB16" s="235"/>
      <c r="VSC16" s="235"/>
      <c r="VSD16" s="235"/>
      <c r="VSE16" s="235"/>
      <c r="VSF16" s="235"/>
      <c r="VSG16" s="235"/>
      <c r="VSH16" s="235"/>
      <c r="VSI16" s="235"/>
      <c r="VSJ16" s="235"/>
      <c r="VSK16" s="235"/>
      <c r="VSL16" s="235"/>
      <c r="VSM16" s="235"/>
      <c r="VSN16" s="235"/>
      <c r="VSO16" s="235"/>
      <c r="VSP16" s="235"/>
      <c r="VSQ16" s="235"/>
      <c r="VSR16" s="235"/>
      <c r="VSS16" s="235"/>
      <c r="VST16" s="235"/>
      <c r="VSU16" s="235"/>
      <c r="VSV16" s="235"/>
      <c r="VSW16" s="235"/>
      <c r="VSX16" s="235"/>
      <c r="VSY16" s="235"/>
      <c r="VSZ16" s="235"/>
      <c r="VTA16" s="235"/>
      <c r="VTB16" s="235"/>
      <c r="VTC16" s="235"/>
      <c r="VTD16" s="235"/>
      <c r="VTE16" s="235"/>
      <c r="VTF16" s="235"/>
      <c r="VTG16" s="235"/>
      <c r="VTH16" s="235"/>
      <c r="VTI16" s="235"/>
      <c r="VTJ16" s="235"/>
      <c r="VTK16" s="235"/>
      <c r="VTL16" s="235"/>
      <c r="VTM16" s="235"/>
      <c r="VTN16" s="235"/>
      <c r="VTO16" s="235"/>
      <c r="VTP16" s="235"/>
      <c r="VTQ16" s="235"/>
      <c r="VTR16" s="235"/>
      <c r="VTS16" s="235"/>
      <c r="VTT16" s="235"/>
      <c r="VTU16" s="235"/>
      <c r="VTV16" s="235"/>
      <c r="VTW16" s="235"/>
      <c r="VTX16" s="235"/>
      <c r="VTY16" s="235"/>
      <c r="VTZ16" s="235"/>
      <c r="VUA16" s="235"/>
      <c r="VUB16" s="235"/>
      <c r="VUC16" s="235"/>
      <c r="VUD16" s="235"/>
      <c r="VUE16" s="235"/>
      <c r="VUF16" s="235"/>
      <c r="VUG16" s="235"/>
      <c r="VUH16" s="235"/>
      <c r="VUI16" s="235"/>
      <c r="VUJ16" s="235"/>
      <c r="VUK16" s="235"/>
      <c r="VUL16" s="235"/>
      <c r="VUM16" s="235"/>
      <c r="VUN16" s="235"/>
      <c r="VUO16" s="235"/>
      <c r="VUP16" s="235"/>
      <c r="VUQ16" s="235"/>
      <c r="VUR16" s="235"/>
      <c r="VUS16" s="235"/>
      <c r="VUT16" s="235"/>
      <c r="VUU16" s="235"/>
      <c r="VUV16" s="235"/>
      <c r="VUW16" s="235"/>
      <c r="VUX16" s="235"/>
      <c r="VUY16" s="235"/>
      <c r="VUZ16" s="235"/>
      <c r="VVA16" s="235"/>
      <c r="VVB16" s="235"/>
      <c r="VVC16" s="235"/>
      <c r="VVD16" s="235"/>
      <c r="VVE16" s="235"/>
      <c r="VVF16" s="235"/>
      <c r="VVG16" s="235"/>
      <c r="VVH16" s="235"/>
      <c r="VVI16" s="235"/>
      <c r="VVJ16" s="235"/>
      <c r="VVK16" s="235"/>
      <c r="VVL16" s="235"/>
      <c r="VVM16" s="235"/>
      <c r="VVN16" s="235"/>
      <c r="VVO16" s="235"/>
      <c r="VVP16" s="235"/>
      <c r="VVQ16" s="235"/>
      <c r="VVR16" s="235"/>
      <c r="VVS16" s="235"/>
      <c r="VVT16" s="235"/>
      <c r="VVU16" s="235"/>
      <c r="VVV16" s="235"/>
      <c r="VVW16" s="235"/>
      <c r="VVX16" s="235"/>
      <c r="VVY16" s="235"/>
      <c r="VVZ16" s="235"/>
      <c r="VWA16" s="235"/>
      <c r="VWB16" s="235"/>
      <c r="VWC16" s="235"/>
      <c r="VWD16" s="235"/>
      <c r="VWE16" s="235"/>
      <c r="VWF16" s="235"/>
      <c r="VWG16" s="235"/>
      <c r="VWH16" s="235"/>
      <c r="VWI16" s="235"/>
      <c r="VWJ16" s="235"/>
      <c r="VWK16" s="235"/>
      <c r="VWL16" s="235"/>
      <c r="VWM16" s="235"/>
      <c r="VWN16" s="235"/>
      <c r="VWO16" s="235"/>
      <c r="VWP16" s="235"/>
      <c r="VWQ16" s="235"/>
      <c r="VWR16" s="235"/>
      <c r="VWS16" s="235"/>
      <c r="VWT16" s="235"/>
      <c r="VWU16" s="235"/>
      <c r="VWV16" s="235"/>
      <c r="VWW16" s="235"/>
      <c r="VWX16" s="235"/>
      <c r="VWY16" s="235"/>
      <c r="VWZ16" s="235"/>
      <c r="VXA16" s="235"/>
      <c r="VXB16" s="235"/>
      <c r="VXC16" s="235"/>
      <c r="VXD16" s="235"/>
      <c r="VXE16" s="235"/>
      <c r="VXF16" s="235"/>
      <c r="VXG16" s="235"/>
      <c r="VXH16" s="235"/>
      <c r="VXI16" s="235"/>
      <c r="VXJ16" s="235"/>
      <c r="VXK16" s="235"/>
      <c r="VXL16" s="235"/>
      <c r="VXM16" s="235"/>
      <c r="VXN16" s="235"/>
      <c r="VXO16" s="235"/>
      <c r="VXP16" s="235"/>
      <c r="VXQ16" s="235"/>
      <c r="VXR16" s="235"/>
      <c r="VXS16" s="235"/>
      <c r="VXT16" s="235"/>
      <c r="VXU16" s="235"/>
      <c r="VXV16" s="235"/>
      <c r="VXW16" s="235"/>
      <c r="VXX16" s="235"/>
      <c r="VXY16" s="235"/>
      <c r="VXZ16" s="235"/>
      <c r="VYA16" s="235"/>
      <c r="VYB16" s="235"/>
      <c r="VYC16" s="235"/>
      <c r="VYD16" s="235"/>
      <c r="VYE16" s="235"/>
      <c r="VYF16" s="235"/>
      <c r="VYG16" s="235"/>
      <c r="VYH16" s="235"/>
      <c r="VYI16" s="235"/>
      <c r="VYJ16" s="235"/>
      <c r="VYK16" s="235"/>
      <c r="VYL16" s="235"/>
      <c r="VYM16" s="235"/>
      <c r="VYN16" s="235"/>
      <c r="VYO16" s="235"/>
      <c r="VYP16" s="235"/>
      <c r="VYQ16" s="235"/>
      <c r="VYR16" s="235"/>
      <c r="VYS16" s="235"/>
      <c r="VYT16" s="235"/>
      <c r="VYU16" s="235"/>
      <c r="VYV16" s="235"/>
      <c r="VYW16" s="235"/>
      <c r="VYX16" s="235"/>
      <c r="VYY16" s="235"/>
      <c r="VYZ16" s="235"/>
      <c r="VZA16" s="235"/>
      <c r="VZB16" s="235"/>
      <c r="VZC16" s="235"/>
      <c r="VZD16" s="235"/>
      <c r="VZE16" s="235"/>
      <c r="VZF16" s="235"/>
      <c r="VZG16" s="235"/>
      <c r="VZH16" s="235"/>
      <c r="VZI16" s="235"/>
      <c r="VZJ16" s="235"/>
      <c r="VZK16" s="235"/>
      <c r="VZL16" s="235"/>
      <c r="VZM16" s="235"/>
      <c r="VZN16" s="235"/>
      <c r="VZO16" s="235"/>
      <c r="VZP16" s="235"/>
      <c r="VZQ16" s="235"/>
      <c r="VZR16" s="235"/>
      <c r="VZS16" s="235"/>
      <c r="VZT16" s="235"/>
      <c r="VZU16" s="235"/>
      <c r="VZV16" s="235"/>
      <c r="VZW16" s="235"/>
      <c r="VZX16" s="235"/>
      <c r="VZY16" s="235"/>
      <c r="VZZ16" s="235"/>
      <c r="WAA16" s="235"/>
      <c r="WAB16" s="235"/>
      <c r="WAC16" s="235"/>
      <c r="WAD16" s="235"/>
      <c r="WAE16" s="235"/>
      <c r="WAF16" s="235"/>
      <c r="WAG16" s="235"/>
      <c r="WAH16" s="235"/>
      <c r="WAI16" s="235"/>
      <c r="WAJ16" s="235"/>
      <c r="WAK16" s="235"/>
      <c r="WAL16" s="235"/>
      <c r="WAM16" s="235"/>
      <c r="WAN16" s="235"/>
      <c r="WAO16" s="235"/>
      <c r="WAP16" s="235"/>
      <c r="WAQ16" s="235"/>
      <c r="WAR16" s="235"/>
      <c r="WAS16" s="235"/>
      <c r="WAT16" s="235"/>
      <c r="WAU16" s="235"/>
      <c r="WAV16" s="235"/>
      <c r="WAW16" s="235"/>
      <c r="WAX16" s="235"/>
      <c r="WAY16" s="235"/>
      <c r="WAZ16" s="235"/>
      <c r="WBA16" s="235"/>
      <c r="WBB16" s="235"/>
      <c r="WBC16" s="235"/>
      <c r="WBD16" s="235"/>
      <c r="WBE16" s="235"/>
      <c r="WBF16" s="235"/>
      <c r="WBG16" s="235"/>
      <c r="WBH16" s="235"/>
      <c r="WBI16" s="235"/>
      <c r="WBJ16" s="235"/>
      <c r="WBK16" s="235"/>
      <c r="WBL16" s="235"/>
      <c r="WBM16" s="235"/>
      <c r="WBN16" s="235"/>
      <c r="WBO16" s="235"/>
      <c r="WBP16" s="235"/>
      <c r="WBQ16" s="235"/>
      <c r="WBR16" s="235"/>
      <c r="WBS16" s="235"/>
      <c r="WBT16" s="235"/>
      <c r="WBU16" s="235"/>
      <c r="WBV16" s="235"/>
      <c r="WBW16" s="235"/>
      <c r="WBX16" s="235"/>
      <c r="WBY16" s="235"/>
      <c r="WBZ16" s="235"/>
      <c r="WCA16" s="235"/>
      <c r="WCB16" s="235"/>
      <c r="WCC16" s="235"/>
      <c r="WCD16" s="235"/>
      <c r="WCE16" s="235"/>
      <c r="WCF16" s="235"/>
      <c r="WCG16" s="235"/>
      <c r="WCH16" s="235"/>
      <c r="WCI16" s="235"/>
      <c r="WCJ16" s="235"/>
      <c r="WCK16" s="235"/>
      <c r="WCL16" s="235"/>
      <c r="WCM16" s="235"/>
      <c r="WCN16" s="235"/>
      <c r="WCO16" s="235"/>
      <c r="WCP16" s="235"/>
      <c r="WCQ16" s="235"/>
      <c r="WCR16" s="235"/>
      <c r="WCS16" s="235"/>
      <c r="WCT16" s="235"/>
      <c r="WCU16" s="235"/>
      <c r="WCV16" s="235"/>
      <c r="WCW16" s="235"/>
      <c r="WCX16" s="235"/>
      <c r="WCY16" s="235"/>
      <c r="WCZ16" s="235"/>
      <c r="WDA16" s="235"/>
      <c r="WDB16" s="235"/>
      <c r="WDC16" s="235"/>
      <c r="WDD16" s="235"/>
      <c r="WDE16" s="235"/>
      <c r="WDF16" s="235"/>
      <c r="WDG16" s="235"/>
      <c r="WDH16" s="235"/>
      <c r="WDI16" s="235"/>
      <c r="WDJ16" s="235"/>
      <c r="WDK16" s="235"/>
      <c r="WDL16" s="235"/>
      <c r="WDM16" s="235"/>
      <c r="WDN16" s="235"/>
      <c r="WDO16" s="235"/>
      <c r="WDP16" s="235"/>
      <c r="WDQ16" s="235"/>
      <c r="WDR16" s="235"/>
      <c r="WDS16" s="235"/>
      <c r="WDT16" s="235"/>
      <c r="WDU16" s="235"/>
      <c r="WDV16" s="235"/>
      <c r="WDW16" s="235"/>
      <c r="WDX16" s="235"/>
      <c r="WDY16" s="235"/>
      <c r="WDZ16" s="235"/>
      <c r="WEA16" s="235"/>
      <c r="WEB16" s="235"/>
      <c r="WEC16" s="235"/>
      <c r="WED16" s="235"/>
      <c r="WEE16" s="235"/>
      <c r="WEF16" s="235"/>
      <c r="WEG16" s="235"/>
      <c r="WEH16" s="235"/>
      <c r="WEI16" s="235"/>
      <c r="WEJ16" s="235"/>
      <c r="WEK16" s="235"/>
      <c r="WEL16" s="235"/>
      <c r="WEM16" s="235"/>
      <c r="WEN16" s="235"/>
      <c r="WEO16" s="235"/>
      <c r="WEP16" s="235"/>
      <c r="WEQ16" s="235"/>
      <c r="WER16" s="235"/>
      <c r="WES16" s="235"/>
      <c r="WET16" s="235"/>
      <c r="WEU16" s="235"/>
      <c r="WEV16" s="235"/>
      <c r="WEW16" s="235"/>
      <c r="WEX16" s="235"/>
      <c r="WEY16" s="235"/>
      <c r="WEZ16" s="235"/>
      <c r="WFA16" s="235"/>
      <c r="WFB16" s="235"/>
      <c r="WFC16" s="235"/>
      <c r="WFD16" s="235"/>
      <c r="WFE16" s="235"/>
      <c r="WFF16" s="235"/>
      <c r="WFG16" s="235"/>
      <c r="WFH16" s="235"/>
      <c r="WFI16" s="235"/>
      <c r="WFJ16" s="235"/>
      <c r="WFK16" s="235"/>
      <c r="WFL16" s="235"/>
      <c r="WFM16" s="235"/>
      <c r="WFN16" s="235"/>
      <c r="WFO16" s="235"/>
      <c r="WFP16" s="235"/>
      <c r="WFQ16" s="235"/>
      <c r="WFR16" s="235"/>
      <c r="WFS16" s="235"/>
      <c r="WFT16" s="235"/>
      <c r="WFU16" s="235"/>
      <c r="WFV16" s="235"/>
      <c r="WFW16" s="235"/>
      <c r="WFX16" s="235"/>
      <c r="WFY16" s="235"/>
      <c r="WFZ16" s="235"/>
      <c r="WGA16" s="235"/>
      <c r="WGB16" s="235"/>
      <c r="WGC16" s="235"/>
      <c r="WGD16" s="235"/>
      <c r="WGE16" s="235"/>
      <c r="WGF16" s="235"/>
      <c r="WGG16" s="235"/>
      <c r="WGH16" s="235"/>
      <c r="WGI16" s="235"/>
      <c r="WGJ16" s="235"/>
      <c r="WGK16" s="235"/>
      <c r="WGL16" s="235"/>
      <c r="WGM16" s="235"/>
      <c r="WGN16" s="235"/>
      <c r="WGO16" s="235"/>
      <c r="WGP16" s="235"/>
      <c r="WGQ16" s="235"/>
      <c r="WGR16" s="235"/>
      <c r="WGS16" s="235"/>
      <c r="WGT16" s="235"/>
      <c r="WGU16" s="235"/>
      <c r="WGV16" s="235"/>
      <c r="WGW16" s="235"/>
      <c r="WGX16" s="235"/>
      <c r="WGY16" s="235"/>
      <c r="WGZ16" s="235"/>
      <c r="WHA16" s="235"/>
      <c r="WHB16" s="235"/>
      <c r="WHC16" s="235"/>
      <c r="WHD16" s="235"/>
      <c r="WHE16" s="235"/>
      <c r="WHF16" s="235"/>
      <c r="WHG16" s="235"/>
      <c r="WHH16" s="235"/>
      <c r="WHI16" s="235"/>
      <c r="WHJ16" s="235"/>
      <c r="WHK16" s="235"/>
      <c r="WHL16" s="235"/>
      <c r="WHM16" s="235"/>
      <c r="WHN16" s="235"/>
      <c r="WHO16" s="235"/>
      <c r="WHP16" s="235"/>
      <c r="WHQ16" s="235"/>
      <c r="WHR16" s="235"/>
      <c r="WHS16" s="235"/>
      <c r="WHT16" s="235"/>
      <c r="WHU16" s="235"/>
      <c r="WHV16" s="235"/>
      <c r="WHW16" s="235"/>
      <c r="WHX16" s="235"/>
      <c r="WHY16" s="235"/>
      <c r="WHZ16" s="235"/>
      <c r="WIA16" s="235"/>
      <c r="WIB16" s="235"/>
      <c r="WIC16" s="235"/>
      <c r="WID16" s="235"/>
      <c r="WIE16" s="235"/>
      <c r="WIF16" s="235"/>
      <c r="WIG16" s="235"/>
      <c r="WIH16" s="235"/>
      <c r="WII16" s="235"/>
      <c r="WIJ16" s="235"/>
      <c r="WIK16" s="235"/>
      <c r="WIL16" s="235"/>
      <c r="WIM16" s="235"/>
      <c r="WIN16" s="235"/>
      <c r="WIO16" s="235"/>
      <c r="WIP16" s="235"/>
      <c r="WIQ16" s="235"/>
      <c r="WIR16" s="235"/>
      <c r="WIS16" s="235"/>
      <c r="WIT16" s="235"/>
      <c r="WIU16" s="235"/>
      <c r="WIV16" s="235"/>
      <c r="WIW16" s="235"/>
      <c r="WIX16" s="235"/>
      <c r="WIY16" s="235"/>
      <c r="WIZ16" s="235"/>
      <c r="WJA16" s="235"/>
      <c r="WJB16" s="235"/>
      <c r="WJC16" s="235"/>
      <c r="WJD16" s="235"/>
      <c r="WJE16" s="235"/>
      <c r="WJF16" s="235"/>
      <c r="WJG16" s="235"/>
      <c r="WJH16" s="235"/>
      <c r="WJI16" s="235"/>
      <c r="WJJ16" s="235"/>
      <c r="WJK16" s="235"/>
      <c r="WJL16" s="235"/>
      <c r="WJM16" s="235"/>
      <c r="WJN16" s="235"/>
      <c r="WJO16" s="235"/>
      <c r="WJP16" s="235"/>
      <c r="WJQ16" s="235"/>
      <c r="WJR16" s="235"/>
      <c r="WJS16" s="235"/>
      <c r="WJT16" s="235"/>
      <c r="WJU16" s="235"/>
      <c r="WJV16" s="235"/>
      <c r="WJW16" s="235"/>
      <c r="WJX16" s="235"/>
      <c r="WJY16" s="235"/>
      <c r="WJZ16" s="235"/>
      <c r="WKA16" s="235"/>
      <c r="WKB16" s="235"/>
      <c r="WKC16" s="235"/>
      <c r="WKD16" s="235"/>
      <c r="WKE16" s="235"/>
      <c r="WKF16" s="235"/>
      <c r="WKG16" s="235"/>
      <c r="WKH16" s="235"/>
      <c r="WKI16" s="235"/>
      <c r="WKJ16" s="235"/>
      <c r="WKK16" s="235"/>
      <c r="WKL16" s="235"/>
      <c r="WKM16" s="235"/>
      <c r="WKN16" s="235"/>
      <c r="WKO16" s="235"/>
      <c r="WKP16" s="235"/>
      <c r="WKQ16" s="235"/>
      <c r="WKR16" s="235"/>
      <c r="WKS16" s="235"/>
      <c r="WKT16" s="235"/>
      <c r="WKU16" s="235"/>
      <c r="WKV16" s="235"/>
      <c r="WKW16" s="235"/>
      <c r="WKX16" s="235"/>
      <c r="WKY16" s="235"/>
      <c r="WKZ16" s="235"/>
      <c r="WLA16" s="235"/>
      <c r="WLB16" s="235"/>
      <c r="WLC16" s="235"/>
      <c r="WLD16" s="235"/>
      <c r="WLE16" s="235"/>
      <c r="WLF16" s="235"/>
      <c r="WLG16" s="235"/>
      <c r="WLH16" s="235"/>
      <c r="WLI16" s="235"/>
      <c r="WLJ16" s="235"/>
      <c r="WLK16" s="235"/>
      <c r="WLL16" s="235"/>
      <c r="WLM16" s="235"/>
      <c r="WLN16" s="235"/>
      <c r="WLO16" s="235"/>
      <c r="WLP16" s="235"/>
      <c r="WLQ16" s="235"/>
      <c r="WLR16" s="235"/>
      <c r="WLS16" s="235"/>
      <c r="WLT16" s="235"/>
      <c r="WLU16" s="235"/>
      <c r="WLV16" s="235"/>
      <c r="WLW16" s="235"/>
      <c r="WLX16" s="235"/>
      <c r="WLY16" s="235"/>
      <c r="WLZ16" s="235"/>
      <c r="WMA16" s="235"/>
      <c r="WMB16" s="235"/>
      <c r="WMC16" s="235"/>
      <c r="WMD16" s="235"/>
      <c r="WME16" s="235"/>
      <c r="WMF16" s="235"/>
      <c r="WMG16" s="235"/>
      <c r="WMH16" s="235"/>
      <c r="WMI16" s="235"/>
      <c r="WMJ16" s="235"/>
      <c r="WMK16" s="235"/>
      <c r="WML16" s="235"/>
      <c r="WMM16" s="235"/>
      <c r="WMN16" s="235"/>
      <c r="WMO16" s="235"/>
      <c r="WMP16" s="235"/>
      <c r="WMQ16" s="235"/>
      <c r="WMR16" s="235"/>
      <c r="WMS16" s="235"/>
      <c r="WMT16" s="235"/>
      <c r="WMU16" s="235"/>
      <c r="WMV16" s="235"/>
      <c r="WMW16" s="235"/>
      <c r="WMX16" s="235"/>
      <c r="WMY16" s="235"/>
      <c r="WMZ16" s="235"/>
      <c r="WNA16" s="235"/>
      <c r="WNB16" s="235"/>
      <c r="WNC16" s="235"/>
      <c r="WND16" s="235"/>
      <c r="WNE16" s="235"/>
      <c r="WNF16" s="235"/>
      <c r="WNG16" s="235"/>
      <c r="WNH16" s="235"/>
      <c r="WNI16" s="235"/>
      <c r="WNJ16" s="235"/>
      <c r="WNK16" s="235"/>
      <c r="WNL16" s="235"/>
      <c r="WNM16" s="235"/>
      <c r="WNN16" s="235"/>
      <c r="WNO16" s="235"/>
      <c r="WNP16" s="235"/>
      <c r="WNQ16" s="235"/>
      <c r="WNR16" s="235"/>
      <c r="WNS16" s="235"/>
      <c r="WNT16" s="235"/>
      <c r="WNU16" s="235"/>
      <c r="WNV16" s="235"/>
      <c r="WNW16" s="235"/>
      <c r="WNX16" s="235"/>
      <c r="WNY16" s="235"/>
      <c r="WNZ16" s="235"/>
      <c r="WOA16" s="235"/>
      <c r="WOB16" s="235"/>
      <c r="WOC16" s="235"/>
      <c r="WOD16" s="235"/>
      <c r="WOE16" s="235"/>
      <c r="WOF16" s="235"/>
      <c r="WOG16" s="235"/>
      <c r="WOH16" s="235"/>
      <c r="WOI16" s="235"/>
      <c r="WOJ16" s="235"/>
      <c r="WOK16" s="235"/>
      <c r="WOL16" s="235"/>
      <c r="WOM16" s="235"/>
      <c r="WON16" s="235"/>
      <c r="WOO16" s="235"/>
      <c r="WOP16" s="235"/>
      <c r="WOQ16" s="235"/>
      <c r="WOR16" s="235"/>
      <c r="WOS16" s="235"/>
      <c r="WOT16" s="235"/>
      <c r="WOU16" s="235"/>
      <c r="WOV16" s="235"/>
      <c r="WOW16" s="235"/>
      <c r="WOX16" s="235"/>
      <c r="WOY16" s="235"/>
      <c r="WOZ16" s="235"/>
      <c r="WPA16" s="235"/>
      <c r="WPB16" s="235"/>
      <c r="WPC16" s="235"/>
      <c r="WPD16" s="235"/>
      <c r="WPE16" s="235"/>
      <c r="WPF16" s="235"/>
      <c r="WPG16" s="235"/>
      <c r="WPH16" s="235"/>
      <c r="WPI16" s="235"/>
      <c r="WPJ16" s="235"/>
      <c r="WPK16" s="235"/>
      <c r="WPL16" s="235"/>
      <c r="WPM16" s="235"/>
      <c r="WPN16" s="235"/>
      <c r="WPO16" s="235"/>
      <c r="WPP16" s="235"/>
      <c r="WPQ16" s="235"/>
      <c r="WPR16" s="235"/>
      <c r="WPS16" s="235"/>
      <c r="WPT16" s="235"/>
      <c r="WPU16" s="235"/>
      <c r="WPV16" s="235"/>
      <c r="WPW16" s="235"/>
      <c r="WPX16" s="235"/>
      <c r="WPY16" s="235"/>
      <c r="WPZ16" s="235"/>
      <c r="WQA16" s="235"/>
      <c r="WQB16" s="235"/>
      <c r="WQC16" s="235"/>
      <c r="WQD16" s="235"/>
      <c r="WQE16" s="235"/>
      <c r="WQF16" s="235"/>
      <c r="WQG16" s="235"/>
      <c r="WQH16" s="235"/>
      <c r="WQI16" s="235"/>
      <c r="WQJ16" s="235"/>
      <c r="WQK16" s="235"/>
      <c r="WQL16" s="235"/>
      <c r="WQM16" s="235"/>
      <c r="WQN16" s="235"/>
      <c r="WQO16" s="235"/>
      <c r="WQP16" s="235"/>
      <c r="WQQ16" s="235"/>
      <c r="WQR16" s="235"/>
      <c r="WQS16" s="235"/>
      <c r="WQT16" s="235"/>
      <c r="WQU16" s="235"/>
      <c r="WQV16" s="235"/>
      <c r="WQW16" s="235"/>
      <c r="WQX16" s="235"/>
      <c r="WQY16" s="235"/>
      <c r="WQZ16" s="235"/>
      <c r="WRA16" s="235"/>
      <c r="WRB16" s="235"/>
      <c r="WRC16" s="235"/>
      <c r="WRD16" s="235"/>
      <c r="WRE16" s="235"/>
      <c r="WRF16" s="235"/>
      <c r="WRG16" s="235"/>
      <c r="WRH16" s="235"/>
      <c r="WRI16" s="235"/>
      <c r="WRJ16" s="235"/>
      <c r="WRK16" s="235"/>
      <c r="WRL16" s="235"/>
      <c r="WRM16" s="235"/>
      <c r="WRN16" s="235"/>
      <c r="WRO16" s="235"/>
      <c r="WRP16" s="235"/>
      <c r="WRQ16" s="235"/>
      <c r="WRR16" s="235"/>
      <c r="WRS16" s="235"/>
      <c r="WRT16" s="235"/>
      <c r="WRU16" s="235"/>
      <c r="WRV16" s="235"/>
      <c r="WRW16" s="235"/>
      <c r="WRX16" s="235"/>
      <c r="WRY16" s="235"/>
      <c r="WRZ16" s="235"/>
      <c r="WSA16" s="235"/>
      <c r="WSB16" s="235"/>
      <c r="WSC16" s="235"/>
      <c r="WSD16" s="235"/>
      <c r="WSE16" s="235"/>
      <c r="WSF16" s="235"/>
      <c r="WSG16" s="235"/>
      <c r="WSH16" s="235"/>
      <c r="WSI16" s="235"/>
      <c r="WSJ16" s="235"/>
      <c r="WSK16" s="235"/>
      <c r="WSL16" s="235"/>
      <c r="WSM16" s="235"/>
      <c r="WSN16" s="235"/>
      <c r="WSO16" s="235"/>
      <c r="WSP16" s="235"/>
      <c r="WSQ16" s="235"/>
      <c r="WSR16" s="235"/>
      <c r="WSS16" s="235"/>
      <c r="WST16" s="235"/>
      <c r="WSU16" s="235"/>
      <c r="WSV16" s="235"/>
      <c r="WSW16" s="235"/>
      <c r="WSX16" s="235"/>
      <c r="WSY16" s="235"/>
      <c r="WSZ16" s="235"/>
      <c r="WTA16" s="235"/>
      <c r="WTB16" s="235"/>
      <c r="WTC16" s="235"/>
      <c r="WTD16" s="235"/>
      <c r="WTE16" s="235"/>
      <c r="WTF16" s="235"/>
      <c r="WTG16" s="235"/>
      <c r="WTH16" s="235"/>
      <c r="WTI16" s="235"/>
      <c r="WTJ16" s="235"/>
      <c r="WTK16" s="235"/>
      <c r="WTL16" s="235"/>
      <c r="WTM16" s="235"/>
      <c r="WTN16" s="235"/>
      <c r="WTO16" s="235"/>
      <c r="WTP16" s="235"/>
      <c r="WTQ16" s="235"/>
      <c r="WTR16" s="235"/>
      <c r="WTS16" s="235"/>
      <c r="WTT16" s="235"/>
      <c r="WTU16" s="235"/>
      <c r="WTV16" s="235"/>
      <c r="WTW16" s="235"/>
      <c r="WTX16" s="235"/>
      <c r="WTY16" s="235"/>
      <c r="WTZ16" s="235"/>
      <c r="WUA16" s="235"/>
      <c r="WUB16" s="235"/>
      <c r="WUC16" s="235"/>
      <c r="WUD16" s="235"/>
      <c r="WUE16" s="235"/>
      <c r="WUF16" s="235"/>
      <c r="WUG16" s="235"/>
      <c r="WUH16" s="235"/>
      <c r="WUI16" s="235"/>
      <c r="WUJ16" s="235"/>
      <c r="WUK16" s="235"/>
      <c r="WUL16" s="235"/>
      <c r="WUM16" s="235"/>
      <c r="WUN16" s="235"/>
      <c r="WUO16" s="235"/>
      <c r="WUP16" s="235"/>
      <c r="WUQ16" s="235"/>
      <c r="WUR16" s="235"/>
      <c r="WUS16" s="235"/>
      <c r="WUT16" s="235"/>
      <c r="WUU16" s="235"/>
      <c r="WUV16" s="235"/>
      <c r="WUW16" s="235"/>
      <c r="WUX16" s="235"/>
      <c r="WUY16" s="235"/>
      <c r="WUZ16" s="235"/>
      <c r="WVA16" s="235"/>
      <c r="WVB16" s="235"/>
      <c r="WVC16" s="235"/>
      <c r="WVD16" s="235"/>
      <c r="WVE16" s="235"/>
      <c r="WVF16" s="235"/>
      <c r="WVG16" s="235"/>
      <c r="WVH16" s="235"/>
      <c r="WVI16" s="235"/>
      <c r="WVJ16" s="235"/>
      <c r="WVK16" s="235"/>
      <c r="WVL16" s="235"/>
      <c r="WVM16" s="235"/>
      <c r="WVN16" s="235"/>
      <c r="WVO16" s="235"/>
      <c r="WVP16" s="235"/>
      <c r="WVQ16" s="235"/>
      <c r="WVR16" s="235"/>
      <c r="WVS16" s="235"/>
      <c r="WVT16" s="235"/>
      <c r="WVU16" s="235"/>
      <c r="WVV16" s="235"/>
      <c r="WVW16" s="235"/>
      <c r="WVX16" s="235"/>
      <c r="WVY16" s="235"/>
      <c r="WVZ16" s="235"/>
      <c r="WWA16" s="235"/>
      <c r="WWB16" s="235"/>
      <c r="WWC16" s="235"/>
      <c r="WWD16" s="235"/>
      <c r="WWE16" s="235"/>
      <c r="WWF16" s="235"/>
      <c r="WWG16" s="235"/>
      <c r="WWH16" s="235"/>
      <c r="WWI16" s="235"/>
      <c r="WWJ16" s="235"/>
      <c r="WWK16" s="235"/>
      <c r="WWL16" s="235"/>
      <c r="WWM16" s="235"/>
      <c r="WWN16" s="235"/>
      <c r="WWO16" s="235"/>
      <c r="WWP16" s="235"/>
      <c r="WWQ16" s="235"/>
      <c r="WWR16" s="235"/>
      <c r="WWS16" s="235"/>
      <c r="WWT16" s="235"/>
      <c r="WWU16" s="235"/>
      <c r="WWV16" s="235"/>
      <c r="WWW16" s="235"/>
      <c r="WWX16" s="235"/>
      <c r="WWY16" s="235"/>
      <c r="WWZ16" s="235"/>
      <c r="WXA16" s="235"/>
      <c r="WXB16" s="235"/>
      <c r="WXC16" s="235"/>
      <c r="WXD16" s="235"/>
      <c r="WXE16" s="235"/>
      <c r="WXF16" s="235"/>
      <c r="WXG16" s="235"/>
      <c r="WXH16" s="235"/>
      <c r="WXI16" s="235"/>
      <c r="WXJ16" s="235"/>
      <c r="WXK16" s="235"/>
      <c r="WXL16" s="235"/>
      <c r="WXM16" s="235"/>
      <c r="WXN16" s="235"/>
      <c r="WXO16" s="235"/>
      <c r="WXP16" s="235"/>
      <c r="WXQ16" s="235"/>
      <c r="WXR16" s="235"/>
      <c r="WXS16" s="235"/>
      <c r="WXT16" s="235"/>
      <c r="WXU16" s="235"/>
      <c r="WXV16" s="235"/>
      <c r="WXW16" s="235"/>
      <c r="WXX16" s="235"/>
      <c r="WXY16" s="235"/>
      <c r="WXZ16" s="235"/>
      <c r="WYA16" s="235"/>
      <c r="WYB16" s="235"/>
      <c r="WYC16" s="235"/>
      <c r="WYD16" s="235"/>
      <c r="WYE16" s="235"/>
      <c r="WYF16" s="235"/>
      <c r="WYG16" s="235"/>
      <c r="WYH16" s="235"/>
      <c r="WYI16" s="235"/>
      <c r="WYJ16" s="235"/>
      <c r="WYK16" s="235"/>
      <c r="WYL16" s="235"/>
      <c r="WYM16" s="235"/>
      <c r="WYN16" s="235"/>
      <c r="WYO16" s="235"/>
      <c r="WYP16" s="235"/>
      <c r="WYQ16" s="235"/>
      <c r="WYR16" s="235"/>
      <c r="WYS16" s="235"/>
      <c r="WYT16" s="235"/>
      <c r="WYU16" s="235"/>
      <c r="WYV16" s="235"/>
      <c r="WYW16" s="235"/>
      <c r="WYX16" s="235"/>
      <c r="WYY16" s="235"/>
      <c r="WYZ16" s="235"/>
      <c r="WZA16" s="235"/>
      <c r="WZB16" s="235"/>
      <c r="WZC16" s="235"/>
      <c r="WZD16" s="235"/>
      <c r="WZE16" s="235"/>
      <c r="WZF16" s="235"/>
      <c r="WZG16" s="235"/>
      <c r="WZH16" s="235"/>
      <c r="WZI16" s="235"/>
      <c r="WZJ16" s="235"/>
      <c r="WZK16" s="235"/>
      <c r="WZL16" s="235"/>
      <c r="WZM16" s="235"/>
      <c r="WZN16" s="235"/>
      <c r="WZO16" s="235"/>
      <c r="WZP16" s="235"/>
      <c r="WZQ16" s="235"/>
      <c r="WZR16" s="235"/>
      <c r="WZS16" s="235"/>
      <c r="WZT16" s="235"/>
      <c r="WZU16" s="235"/>
      <c r="WZV16" s="235"/>
      <c r="WZW16" s="235"/>
      <c r="WZX16" s="235"/>
      <c r="WZY16" s="235"/>
      <c r="WZZ16" s="235"/>
      <c r="XAA16" s="235"/>
      <c r="XAB16" s="235"/>
      <c r="XAC16" s="235"/>
      <c r="XAD16" s="235"/>
      <c r="XAE16" s="235"/>
      <c r="XAF16" s="235"/>
      <c r="XAG16" s="235"/>
      <c r="XAH16" s="235"/>
      <c r="XAI16" s="235"/>
      <c r="XAJ16" s="235"/>
      <c r="XAK16" s="235"/>
      <c r="XAL16" s="235"/>
      <c r="XAM16" s="235"/>
      <c r="XAN16" s="235"/>
      <c r="XAO16" s="235"/>
      <c r="XAP16" s="235"/>
      <c r="XAQ16" s="235"/>
      <c r="XAR16" s="235"/>
      <c r="XAS16" s="235"/>
      <c r="XAT16" s="235"/>
      <c r="XAU16" s="235"/>
      <c r="XAV16" s="235"/>
      <c r="XAW16" s="235"/>
      <c r="XAX16" s="235"/>
      <c r="XAY16" s="235"/>
      <c r="XAZ16" s="235"/>
      <c r="XBA16" s="235"/>
      <c r="XBB16" s="235"/>
      <c r="XBC16" s="235"/>
      <c r="XBD16" s="235"/>
      <c r="XBE16" s="235"/>
      <c r="XBF16" s="235"/>
      <c r="XBG16" s="235"/>
      <c r="XBH16" s="235"/>
      <c r="XBI16" s="235"/>
      <c r="XBJ16" s="235"/>
      <c r="XBK16" s="235"/>
      <c r="XBL16" s="235"/>
      <c r="XBM16" s="235"/>
      <c r="XBN16" s="235"/>
      <c r="XBO16" s="235"/>
      <c r="XBP16" s="235"/>
      <c r="XBQ16" s="235"/>
      <c r="XBR16" s="235"/>
      <c r="XBS16" s="235"/>
      <c r="XBT16" s="235"/>
      <c r="XBU16" s="235"/>
      <c r="XBV16" s="235"/>
      <c r="XBW16" s="235"/>
      <c r="XBX16" s="235"/>
      <c r="XBY16" s="235"/>
      <c r="XBZ16" s="235"/>
      <c r="XCA16" s="235"/>
      <c r="XCB16" s="235"/>
      <c r="XCC16" s="235"/>
      <c r="XCD16" s="235"/>
      <c r="XCE16" s="235"/>
      <c r="XCF16" s="235"/>
      <c r="XCG16" s="235"/>
      <c r="XCH16" s="235"/>
      <c r="XCI16" s="235"/>
      <c r="XCJ16" s="235"/>
      <c r="XCK16" s="235"/>
      <c r="XCL16" s="235"/>
      <c r="XCM16" s="235"/>
      <c r="XCN16" s="235"/>
      <c r="XCO16" s="235"/>
      <c r="XCP16" s="235"/>
      <c r="XCQ16" s="235"/>
      <c r="XCR16" s="235"/>
      <c r="XCS16" s="235"/>
      <c r="XCT16" s="235"/>
      <c r="XCU16" s="235"/>
      <c r="XCV16" s="235"/>
      <c r="XCW16" s="235"/>
      <c r="XCX16" s="235"/>
      <c r="XCY16" s="235"/>
      <c r="XCZ16" s="235"/>
      <c r="XDA16" s="235"/>
      <c r="XDB16" s="235"/>
      <c r="XDC16" s="235"/>
      <c r="XDD16" s="235"/>
      <c r="XDE16" s="235"/>
      <c r="XDF16" s="235"/>
      <c r="XDG16" s="235"/>
      <c r="XDH16" s="235"/>
      <c r="XDI16" s="235"/>
      <c r="XDJ16" s="235"/>
      <c r="XDK16" s="235"/>
      <c r="XDL16" s="235"/>
      <c r="XDM16" s="235"/>
      <c r="XDN16" s="235"/>
      <c r="XDO16" s="235"/>
      <c r="XDP16" s="235"/>
      <c r="XDQ16" s="235"/>
      <c r="XDR16" s="235"/>
      <c r="XDS16" s="235"/>
      <c r="XDT16" s="235"/>
      <c r="XDU16" s="235"/>
      <c r="XDV16" s="235"/>
      <c r="XDW16" s="235"/>
      <c r="XDX16" s="235"/>
      <c r="XDY16" s="235"/>
      <c r="XDZ16" s="235"/>
      <c r="XEA16" s="235"/>
      <c r="XEB16" s="235"/>
      <c r="XEC16" s="235"/>
      <c r="XED16" s="235"/>
      <c r="XEE16" s="235"/>
      <c r="XEF16" s="235"/>
      <c r="XEG16" s="235"/>
      <c r="XEH16" s="235"/>
      <c r="XEI16" s="235"/>
      <c r="XEJ16" s="235"/>
      <c r="XEK16" s="235"/>
      <c r="XEL16" s="235"/>
      <c r="XEM16" s="235"/>
      <c r="XEN16" s="235"/>
      <c r="XEO16" s="235"/>
      <c r="XEP16" s="235"/>
      <c r="XEQ16" s="235"/>
      <c r="XER16" s="235"/>
      <c r="XES16" s="235"/>
      <c r="XET16" s="235"/>
      <c r="XEU16" s="235"/>
      <c r="XEV16" s="235"/>
      <c r="XEW16" s="235"/>
      <c r="XEX16" s="235"/>
      <c r="XEY16" s="235"/>
      <c r="XEZ16" s="235"/>
      <c r="XFA16" s="235"/>
      <c r="XFB16" s="235"/>
      <c r="XFC16" s="235"/>
      <c r="XFD16" s="235"/>
    </row>
    <row r="17" s="213" customFormat="1" ht="18" customHeight="1" spans="1:37 14370:16384">
      <c r="A17" s="236" t="s">
        <v>586</v>
      </c>
      <c r="B17" s="233">
        <f t="shared" si="0"/>
        <v>500</v>
      </c>
      <c r="C17" s="233">
        <f t="shared" si="1"/>
        <v>0</v>
      </c>
      <c r="D17" s="209"/>
      <c r="E17" s="209"/>
      <c r="F17" s="209"/>
      <c r="G17" s="209"/>
      <c r="H17" s="233">
        <f t="shared" si="5"/>
        <v>0</v>
      </c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33">
        <f t="shared" si="2"/>
        <v>0</v>
      </c>
      <c r="T17" s="209"/>
      <c r="U17" s="209"/>
      <c r="V17" s="209"/>
      <c r="W17" s="209"/>
      <c r="X17" s="240"/>
      <c r="Y17" s="233">
        <f t="shared" si="3"/>
        <v>0</v>
      </c>
      <c r="Z17" s="209"/>
      <c r="AA17" s="209"/>
      <c r="AB17" s="209"/>
      <c r="AC17" s="209">
        <v>500</v>
      </c>
      <c r="AD17" s="233">
        <f t="shared" si="4"/>
        <v>0</v>
      </c>
      <c r="AE17" s="209"/>
      <c r="AF17" s="209"/>
      <c r="AG17" s="209"/>
      <c r="AH17" s="209"/>
      <c r="AI17" s="209"/>
      <c r="AJ17" s="209"/>
      <c r="AK17" s="209"/>
      <c r="AL17" s="213"/>
      <c r="AM17" s="213"/>
      <c r="UFR17" s="235"/>
      <c r="UFS17" s="235"/>
      <c r="UFT17" s="235"/>
      <c r="UFU17" s="235"/>
      <c r="UFV17" s="235"/>
      <c r="UFW17" s="235"/>
      <c r="UFX17" s="235"/>
      <c r="UFY17" s="235"/>
      <c r="UFZ17" s="235"/>
      <c r="UGA17" s="235"/>
      <c r="UGB17" s="235"/>
      <c r="UGC17" s="235"/>
      <c r="UGD17" s="235"/>
      <c r="UGE17" s="235"/>
      <c r="UGF17" s="235"/>
      <c r="UGG17" s="235"/>
      <c r="UGH17" s="235"/>
      <c r="UGI17" s="235"/>
      <c r="UGJ17" s="235"/>
      <c r="UGK17" s="235"/>
      <c r="UGL17" s="235"/>
      <c r="UGM17" s="235"/>
      <c r="UGN17" s="235"/>
      <c r="UGO17" s="235"/>
      <c r="UGP17" s="235"/>
      <c r="UGQ17" s="235"/>
      <c r="UGR17" s="235"/>
      <c r="UGS17" s="235"/>
      <c r="UGT17" s="235"/>
      <c r="UGU17" s="235"/>
      <c r="UGV17" s="235"/>
      <c r="UGW17" s="235"/>
      <c r="UGX17" s="235"/>
      <c r="UGY17" s="235"/>
      <c r="UGZ17" s="235"/>
      <c r="UHA17" s="235"/>
      <c r="UHB17" s="235"/>
      <c r="UHC17" s="235"/>
      <c r="UHD17" s="235"/>
      <c r="UHE17" s="235"/>
      <c r="UHF17" s="235"/>
      <c r="UHG17" s="235"/>
      <c r="UHH17" s="235"/>
      <c r="UHI17" s="235"/>
      <c r="UHJ17" s="235"/>
      <c r="UHK17" s="235"/>
      <c r="UHL17" s="235"/>
      <c r="UHM17" s="235"/>
      <c r="UHN17" s="235"/>
      <c r="UHO17" s="235"/>
      <c r="UHP17" s="235"/>
      <c r="UHQ17" s="235"/>
      <c r="UHR17" s="235"/>
      <c r="UHS17" s="235"/>
      <c r="UHT17" s="235"/>
      <c r="UHU17" s="235"/>
      <c r="UHV17" s="235"/>
      <c r="UHW17" s="235"/>
      <c r="UHX17" s="235"/>
      <c r="UHY17" s="235"/>
      <c r="UHZ17" s="235"/>
      <c r="UIA17" s="235"/>
      <c r="UIB17" s="235"/>
      <c r="UIC17" s="235"/>
      <c r="UID17" s="235"/>
      <c r="UIE17" s="235"/>
      <c r="UIF17" s="235"/>
      <c r="UIG17" s="235"/>
      <c r="UIH17" s="235"/>
      <c r="UII17" s="235"/>
      <c r="UIJ17" s="235"/>
      <c r="UIK17" s="235"/>
      <c r="UIL17" s="235"/>
      <c r="UIM17" s="235"/>
      <c r="UIN17" s="235"/>
      <c r="UIO17" s="235"/>
      <c r="UIP17" s="235"/>
      <c r="UIQ17" s="235"/>
      <c r="UIR17" s="235"/>
      <c r="UIS17" s="235"/>
      <c r="UIT17" s="235"/>
      <c r="UIU17" s="235"/>
      <c r="UIV17" s="235"/>
      <c r="UIW17" s="235"/>
      <c r="UIX17" s="235"/>
      <c r="UIY17" s="235"/>
      <c r="UIZ17" s="235"/>
      <c r="UJA17" s="235"/>
      <c r="UJB17" s="235"/>
      <c r="UJC17" s="235"/>
      <c r="UJD17" s="235"/>
      <c r="UJE17" s="235"/>
      <c r="UJF17" s="235"/>
      <c r="UJG17" s="235"/>
      <c r="UJH17" s="235"/>
      <c r="UJI17" s="235"/>
      <c r="UJJ17" s="235"/>
      <c r="UJK17" s="235"/>
      <c r="UJL17" s="235"/>
      <c r="UJM17" s="235"/>
      <c r="UJN17" s="235"/>
      <c r="UJO17" s="235"/>
      <c r="UJP17" s="235"/>
      <c r="UJQ17" s="235"/>
      <c r="UJR17" s="235"/>
      <c r="UJS17" s="235"/>
      <c r="UJT17" s="235"/>
      <c r="UJU17" s="235"/>
      <c r="UJV17" s="235"/>
      <c r="UJW17" s="235"/>
      <c r="UJX17" s="235"/>
      <c r="UJY17" s="235"/>
      <c r="UJZ17" s="235"/>
      <c r="UKA17" s="235"/>
      <c r="UKB17" s="235"/>
      <c r="UKC17" s="235"/>
      <c r="UKD17" s="235"/>
      <c r="UKE17" s="235"/>
      <c r="UKF17" s="235"/>
      <c r="UKG17" s="235"/>
      <c r="UKH17" s="235"/>
      <c r="UKI17" s="235"/>
      <c r="UKJ17" s="235"/>
      <c r="UKK17" s="235"/>
      <c r="UKL17" s="235"/>
      <c r="UKM17" s="235"/>
      <c r="UKN17" s="235"/>
      <c r="UKO17" s="235"/>
      <c r="UKP17" s="235"/>
      <c r="UKQ17" s="235"/>
      <c r="UKR17" s="235"/>
      <c r="UKS17" s="235"/>
      <c r="UKT17" s="235"/>
      <c r="UKU17" s="235"/>
      <c r="UKV17" s="235"/>
      <c r="UKW17" s="235"/>
      <c r="UKX17" s="235"/>
      <c r="UKY17" s="235"/>
      <c r="UKZ17" s="235"/>
      <c r="ULA17" s="235"/>
      <c r="ULB17" s="235"/>
      <c r="ULC17" s="235"/>
      <c r="ULD17" s="235"/>
      <c r="ULE17" s="235"/>
      <c r="ULF17" s="235"/>
      <c r="ULG17" s="235"/>
      <c r="ULH17" s="235"/>
      <c r="ULI17" s="235"/>
      <c r="ULJ17" s="235"/>
      <c r="ULK17" s="235"/>
      <c r="ULL17" s="235"/>
      <c r="ULM17" s="235"/>
      <c r="ULN17" s="235"/>
      <c r="ULO17" s="235"/>
      <c r="ULP17" s="235"/>
      <c r="ULQ17" s="235"/>
      <c r="ULR17" s="235"/>
      <c r="ULS17" s="235"/>
      <c r="ULT17" s="235"/>
      <c r="ULU17" s="235"/>
      <c r="ULV17" s="235"/>
      <c r="ULW17" s="235"/>
      <c r="ULX17" s="235"/>
      <c r="ULY17" s="235"/>
      <c r="ULZ17" s="235"/>
      <c r="UMA17" s="235"/>
      <c r="UMB17" s="235"/>
      <c r="UMC17" s="235"/>
      <c r="UMD17" s="235"/>
      <c r="UME17" s="235"/>
      <c r="UMF17" s="235"/>
      <c r="UMG17" s="235"/>
      <c r="UMH17" s="235"/>
      <c r="UMI17" s="235"/>
      <c r="UMJ17" s="235"/>
      <c r="UMK17" s="235"/>
      <c r="UML17" s="235"/>
      <c r="UMM17" s="235"/>
      <c r="UMN17" s="235"/>
      <c r="UMO17" s="235"/>
      <c r="UMP17" s="235"/>
      <c r="UMQ17" s="235"/>
      <c r="UMR17" s="235"/>
      <c r="UMS17" s="235"/>
      <c r="UMT17" s="235"/>
      <c r="UMU17" s="235"/>
      <c r="UMV17" s="235"/>
      <c r="UMW17" s="235"/>
      <c r="UMX17" s="235"/>
      <c r="UMY17" s="235"/>
      <c r="UMZ17" s="235"/>
      <c r="UNA17" s="235"/>
      <c r="UNB17" s="235"/>
      <c r="UNC17" s="235"/>
      <c r="UND17" s="235"/>
      <c r="UNE17" s="235"/>
      <c r="UNF17" s="235"/>
      <c r="UNG17" s="235"/>
      <c r="UNH17" s="235"/>
      <c r="UNI17" s="235"/>
      <c r="UNJ17" s="235"/>
      <c r="UNK17" s="235"/>
      <c r="UNL17" s="235"/>
      <c r="UNM17" s="235"/>
      <c r="UNN17" s="235"/>
      <c r="UNO17" s="235"/>
      <c r="UNP17" s="235"/>
      <c r="UNQ17" s="235"/>
      <c r="UNR17" s="235"/>
      <c r="UNS17" s="235"/>
      <c r="UNT17" s="235"/>
      <c r="UNU17" s="235"/>
      <c r="UNV17" s="235"/>
      <c r="UNW17" s="235"/>
      <c r="UNX17" s="235"/>
      <c r="UNY17" s="235"/>
      <c r="UNZ17" s="235"/>
      <c r="UOA17" s="235"/>
      <c r="UOB17" s="235"/>
      <c r="UOC17" s="235"/>
      <c r="UOD17" s="235"/>
      <c r="UOE17" s="235"/>
      <c r="UOF17" s="235"/>
      <c r="UOG17" s="235"/>
      <c r="UOH17" s="235"/>
      <c r="UOI17" s="235"/>
      <c r="UOJ17" s="235"/>
      <c r="UOK17" s="235"/>
      <c r="UOL17" s="235"/>
      <c r="UOM17" s="235"/>
      <c r="UON17" s="235"/>
      <c r="UOO17" s="235"/>
      <c r="UOP17" s="235"/>
      <c r="UOQ17" s="235"/>
      <c r="UOR17" s="235"/>
      <c r="UOS17" s="235"/>
      <c r="UOT17" s="235"/>
      <c r="UOU17" s="235"/>
      <c r="UOV17" s="235"/>
      <c r="UOW17" s="235"/>
      <c r="UOX17" s="235"/>
      <c r="UOY17" s="235"/>
      <c r="UOZ17" s="235"/>
      <c r="UPA17" s="235"/>
      <c r="UPB17" s="235"/>
      <c r="UPC17" s="235"/>
      <c r="UPD17" s="235"/>
      <c r="UPE17" s="235"/>
      <c r="UPF17" s="235"/>
      <c r="UPG17" s="235"/>
      <c r="UPH17" s="235"/>
      <c r="UPI17" s="235"/>
      <c r="UPJ17" s="235"/>
      <c r="UPK17" s="235"/>
      <c r="UPL17" s="235"/>
      <c r="UPM17" s="235"/>
      <c r="UPN17" s="235"/>
      <c r="UPO17" s="235"/>
      <c r="UPP17" s="235"/>
      <c r="UPQ17" s="235"/>
      <c r="UPR17" s="235"/>
      <c r="UPS17" s="235"/>
      <c r="UPT17" s="235"/>
      <c r="UPU17" s="235"/>
      <c r="UPV17" s="235"/>
      <c r="UPW17" s="235"/>
      <c r="UPX17" s="235"/>
      <c r="UPY17" s="235"/>
      <c r="UPZ17" s="235"/>
      <c r="UQA17" s="235"/>
      <c r="UQB17" s="235"/>
      <c r="UQC17" s="235"/>
      <c r="UQD17" s="235"/>
      <c r="UQE17" s="235"/>
      <c r="UQF17" s="235"/>
      <c r="UQG17" s="235"/>
      <c r="UQH17" s="235"/>
      <c r="UQI17" s="235"/>
      <c r="UQJ17" s="235"/>
      <c r="UQK17" s="235"/>
      <c r="UQL17" s="235"/>
      <c r="UQM17" s="235"/>
      <c r="UQN17" s="235"/>
      <c r="UQO17" s="235"/>
      <c r="UQP17" s="235"/>
      <c r="UQQ17" s="235"/>
      <c r="UQR17" s="235"/>
      <c r="UQS17" s="235"/>
      <c r="UQT17" s="235"/>
      <c r="UQU17" s="235"/>
      <c r="UQV17" s="235"/>
      <c r="UQW17" s="235"/>
      <c r="UQX17" s="235"/>
      <c r="UQY17" s="235"/>
      <c r="UQZ17" s="235"/>
      <c r="URA17" s="235"/>
      <c r="URB17" s="235"/>
      <c r="URC17" s="235"/>
      <c r="URD17" s="235"/>
      <c r="URE17" s="235"/>
      <c r="URF17" s="235"/>
      <c r="URG17" s="235"/>
      <c r="URH17" s="235"/>
      <c r="URI17" s="235"/>
      <c r="URJ17" s="235"/>
      <c r="URK17" s="235"/>
      <c r="URL17" s="235"/>
      <c r="URM17" s="235"/>
      <c r="URN17" s="235"/>
      <c r="URO17" s="235"/>
      <c r="URP17" s="235"/>
      <c r="URQ17" s="235"/>
      <c r="URR17" s="235"/>
      <c r="URS17" s="235"/>
      <c r="URT17" s="235"/>
      <c r="URU17" s="235"/>
      <c r="URV17" s="235"/>
      <c r="URW17" s="235"/>
      <c r="URX17" s="235"/>
      <c r="URY17" s="235"/>
      <c r="URZ17" s="235"/>
      <c r="USA17" s="235"/>
      <c r="USB17" s="235"/>
      <c r="USC17" s="235"/>
      <c r="USD17" s="235"/>
      <c r="USE17" s="235"/>
      <c r="USF17" s="235"/>
      <c r="USG17" s="235"/>
      <c r="USH17" s="235"/>
      <c r="USI17" s="235"/>
      <c r="USJ17" s="235"/>
      <c r="USK17" s="235"/>
      <c r="USL17" s="235"/>
      <c r="USM17" s="235"/>
      <c r="USN17" s="235"/>
      <c r="USO17" s="235"/>
      <c r="USP17" s="235"/>
      <c r="USQ17" s="235"/>
      <c r="USR17" s="235"/>
      <c r="USS17" s="235"/>
      <c r="UST17" s="235"/>
      <c r="USU17" s="235"/>
      <c r="USV17" s="235"/>
      <c r="USW17" s="235"/>
      <c r="USX17" s="235"/>
      <c r="USY17" s="235"/>
      <c r="USZ17" s="235"/>
      <c r="UTA17" s="235"/>
      <c r="UTB17" s="235"/>
      <c r="UTC17" s="235"/>
      <c r="UTD17" s="235"/>
      <c r="UTE17" s="235"/>
      <c r="UTF17" s="235"/>
      <c r="UTG17" s="235"/>
      <c r="UTH17" s="235"/>
      <c r="UTI17" s="235"/>
      <c r="UTJ17" s="235"/>
      <c r="UTK17" s="235"/>
      <c r="UTL17" s="235"/>
      <c r="UTM17" s="235"/>
      <c r="UTN17" s="235"/>
      <c r="UTO17" s="235"/>
      <c r="UTP17" s="235"/>
      <c r="UTQ17" s="235"/>
      <c r="UTR17" s="235"/>
      <c r="UTS17" s="235"/>
      <c r="UTT17" s="235"/>
      <c r="UTU17" s="235"/>
      <c r="UTV17" s="235"/>
      <c r="UTW17" s="235"/>
      <c r="UTX17" s="235"/>
      <c r="UTY17" s="235"/>
      <c r="UTZ17" s="235"/>
      <c r="UUA17" s="235"/>
      <c r="UUB17" s="235"/>
      <c r="UUC17" s="235"/>
      <c r="UUD17" s="235"/>
      <c r="UUE17" s="235"/>
      <c r="UUF17" s="235"/>
      <c r="UUG17" s="235"/>
      <c r="UUH17" s="235"/>
      <c r="UUI17" s="235"/>
      <c r="UUJ17" s="235"/>
      <c r="UUK17" s="235"/>
      <c r="UUL17" s="235"/>
      <c r="UUM17" s="235"/>
      <c r="UUN17" s="235"/>
      <c r="UUO17" s="235"/>
      <c r="UUP17" s="235"/>
      <c r="UUQ17" s="235"/>
      <c r="UUR17" s="235"/>
      <c r="UUS17" s="235"/>
      <c r="UUT17" s="235"/>
      <c r="UUU17" s="235"/>
      <c r="UUV17" s="235"/>
      <c r="UUW17" s="235"/>
      <c r="UUX17" s="235"/>
      <c r="UUY17" s="235"/>
      <c r="UUZ17" s="235"/>
      <c r="UVA17" s="235"/>
      <c r="UVB17" s="235"/>
      <c r="UVC17" s="235"/>
      <c r="UVD17" s="235"/>
      <c r="UVE17" s="235"/>
      <c r="UVF17" s="235"/>
      <c r="UVG17" s="235"/>
      <c r="UVH17" s="235"/>
      <c r="UVI17" s="235"/>
      <c r="UVJ17" s="235"/>
      <c r="UVK17" s="235"/>
      <c r="UVL17" s="235"/>
      <c r="UVM17" s="235"/>
      <c r="UVN17" s="235"/>
      <c r="UVO17" s="235"/>
      <c r="UVP17" s="235"/>
      <c r="UVQ17" s="235"/>
      <c r="UVR17" s="235"/>
      <c r="UVS17" s="235"/>
      <c r="UVT17" s="235"/>
      <c r="UVU17" s="235"/>
      <c r="UVV17" s="235"/>
      <c r="UVW17" s="235"/>
      <c r="UVX17" s="235"/>
      <c r="UVY17" s="235"/>
      <c r="UVZ17" s="235"/>
      <c r="UWA17" s="235"/>
      <c r="UWB17" s="235"/>
      <c r="UWC17" s="235"/>
      <c r="UWD17" s="235"/>
      <c r="UWE17" s="235"/>
      <c r="UWF17" s="235"/>
      <c r="UWG17" s="235"/>
      <c r="UWH17" s="235"/>
      <c r="UWI17" s="235"/>
      <c r="UWJ17" s="235"/>
      <c r="UWK17" s="235"/>
      <c r="UWL17" s="235"/>
      <c r="UWM17" s="235"/>
      <c r="UWN17" s="235"/>
      <c r="UWO17" s="235"/>
      <c r="UWP17" s="235"/>
      <c r="UWQ17" s="235"/>
      <c r="UWR17" s="235"/>
      <c r="UWS17" s="235"/>
      <c r="UWT17" s="235"/>
      <c r="UWU17" s="235"/>
      <c r="UWV17" s="235"/>
      <c r="UWW17" s="235"/>
      <c r="UWX17" s="235"/>
      <c r="UWY17" s="235"/>
      <c r="UWZ17" s="235"/>
      <c r="UXA17" s="235"/>
      <c r="UXB17" s="235"/>
      <c r="UXC17" s="235"/>
      <c r="UXD17" s="235"/>
      <c r="UXE17" s="235"/>
      <c r="UXF17" s="235"/>
      <c r="UXG17" s="235"/>
      <c r="UXH17" s="235"/>
      <c r="UXI17" s="235"/>
      <c r="UXJ17" s="235"/>
      <c r="UXK17" s="235"/>
      <c r="UXL17" s="235"/>
      <c r="UXM17" s="235"/>
      <c r="UXN17" s="235"/>
      <c r="UXO17" s="235"/>
      <c r="UXP17" s="235"/>
      <c r="UXQ17" s="235"/>
      <c r="UXR17" s="235"/>
      <c r="UXS17" s="235"/>
      <c r="UXT17" s="235"/>
      <c r="UXU17" s="235"/>
      <c r="UXV17" s="235"/>
      <c r="UXW17" s="235"/>
      <c r="UXX17" s="235"/>
      <c r="UXY17" s="235"/>
      <c r="UXZ17" s="235"/>
      <c r="UYA17" s="235"/>
      <c r="UYB17" s="235"/>
      <c r="UYC17" s="235"/>
      <c r="UYD17" s="235"/>
      <c r="UYE17" s="235"/>
      <c r="UYF17" s="235"/>
      <c r="UYG17" s="235"/>
      <c r="UYH17" s="235"/>
      <c r="UYI17" s="235"/>
      <c r="UYJ17" s="235"/>
      <c r="UYK17" s="235"/>
      <c r="UYL17" s="235"/>
      <c r="UYM17" s="235"/>
      <c r="UYN17" s="235"/>
      <c r="UYO17" s="235"/>
      <c r="UYP17" s="235"/>
      <c r="UYQ17" s="235"/>
      <c r="UYR17" s="235"/>
      <c r="UYS17" s="235"/>
      <c r="UYT17" s="235"/>
      <c r="UYU17" s="235"/>
      <c r="UYV17" s="235"/>
      <c r="UYW17" s="235"/>
      <c r="UYX17" s="235"/>
      <c r="UYY17" s="235"/>
      <c r="UYZ17" s="235"/>
      <c r="UZA17" s="235"/>
      <c r="UZB17" s="235"/>
      <c r="UZC17" s="235"/>
      <c r="UZD17" s="235"/>
      <c r="UZE17" s="235"/>
      <c r="UZF17" s="235"/>
      <c r="UZG17" s="235"/>
      <c r="UZH17" s="235"/>
      <c r="UZI17" s="235"/>
      <c r="UZJ17" s="235"/>
      <c r="UZK17" s="235"/>
      <c r="UZL17" s="235"/>
      <c r="UZM17" s="235"/>
      <c r="UZN17" s="235"/>
      <c r="UZO17" s="235"/>
      <c r="UZP17" s="235"/>
      <c r="UZQ17" s="235"/>
      <c r="UZR17" s="235"/>
      <c r="UZS17" s="235"/>
      <c r="UZT17" s="235"/>
      <c r="UZU17" s="235"/>
      <c r="UZV17" s="235"/>
      <c r="UZW17" s="235"/>
      <c r="UZX17" s="235"/>
      <c r="UZY17" s="235"/>
      <c r="UZZ17" s="235"/>
      <c r="VAA17" s="235"/>
      <c r="VAB17" s="235"/>
      <c r="VAC17" s="235"/>
      <c r="VAD17" s="235"/>
      <c r="VAE17" s="235"/>
      <c r="VAF17" s="235"/>
      <c r="VAG17" s="235"/>
      <c r="VAH17" s="235"/>
      <c r="VAI17" s="235"/>
      <c r="VAJ17" s="235"/>
      <c r="VAK17" s="235"/>
      <c r="VAL17" s="235"/>
      <c r="VAM17" s="235"/>
      <c r="VAN17" s="235"/>
      <c r="VAO17" s="235"/>
      <c r="VAP17" s="235"/>
      <c r="VAQ17" s="235"/>
      <c r="VAR17" s="235"/>
      <c r="VAS17" s="235"/>
      <c r="VAT17" s="235"/>
      <c r="VAU17" s="235"/>
      <c r="VAV17" s="235"/>
      <c r="VAW17" s="235"/>
      <c r="VAX17" s="235"/>
      <c r="VAY17" s="235"/>
      <c r="VAZ17" s="235"/>
      <c r="VBA17" s="235"/>
      <c r="VBB17" s="235"/>
      <c r="VBC17" s="235"/>
      <c r="VBD17" s="235"/>
      <c r="VBE17" s="235"/>
      <c r="VBF17" s="235"/>
      <c r="VBG17" s="235"/>
      <c r="VBH17" s="235"/>
      <c r="VBI17" s="235"/>
      <c r="VBJ17" s="235"/>
      <c r="VBK17" s="235"/>
      <c r="VBL17" s="235"/>
      <c r="VBM17" s="235"/>
      <c r="VBN17" s="235"/>
      <c r="VBO17" s="235"/>
      <c r="VBP17" s="235"/>
      <c r="VBQ17" s="235"/>
      <c r="VBR17" s="235"/>
      <c r="VBS17" s="235"/>
      <c r="VBT17" s="235"/>
      <c r="VBU17" s="235"/>
      <c r="VBV17" s="235"/>
      <c r="VBW17" s="235"/>
      <c r="VBX17" s="235"/>
      <c r="VBY17" s="235"/>
      <c r="VBZ17" s="235"/>
      <c r="VCA17" s="235"/>
      <c r="VCB17" s="235"/>
      <c r="VCC17" s="235"/>
      <c r="VCD17" s="235"/>
      <c r="VCE17" s="235"/>
      <c r="VCF17" s="235"/>
      <c r="VCG17" s="235"/>
      <c r="VCH17" s="235"/>
      <c r="VCI17" s="235"/>
      <c r="VCJ17" s="235"/>
      <c r="VCK17" s="235"/>
      <c r="VCL17" s="235"/>
      <c r="VCM17" s="235"/>
      <c r="VCN17" s="235"/>
      <c r="VCO17" s="235"/>
      <c r="VCP17" s="235"/>
      <c r="VCQ17" s="235"/>
      <c r="VCR17" s="235"/>
      <c r="VCS17" s="235"/>
      <c r="VCT17" s="235"/>
      <c r="VCU17" s="235"/>
      <c r="VCV17" s="235"/>
      <c r="VCW17" s="235"/>
      <c r="VCX17" s="235"/>
      <c r="VCY17" s="235"/>
      <c r="VCZ17" s="235"/>
      <c r="VDA17" s="235"/>
      <c r="VDB17" s="235"/>
      <c r="VDC17" s="235"/>
      <c r="VDD17" s="235"/>
      <c r="VDE17" s="235"/>
      <c r="VDF17" s="235"/>
      <c r="VDG17" s="235"/>
      <c r="VDH17" s="235"/>
      <c r="VDI17" s="235"/>
      <c r="VDJ17" s="235"/>
      <c r="VDK17" s="235"/>
      <c r="VDL17" s="235"/>
      <c r="VDM17" s="235"/>
      <c r="VDN17" s="235"/>
      <c r="VDO17" s="235"/>
      <c r="VDP17" s="235"/>
      <c r="VDQ17" s="235"/>
      <c r="VDR17" s="235"/>
      <c r="VDS17" s="235"/>
      <c r="VDT17" s="235"/>
      <c r="VDU17" s="235"/>
      <c r="VDV17" s="235"/>
      <c r="VDW17" s="235"/>
      <c r="VDX17" s="235"/>
      <c r="VDY17" s="235"/>
      <c r="VDZ17" s="235"/>
      <c r="VEA17" s="235"/>
      <c r="VEB17" s="235"/>
      <c r="VEC17" s="235"/>
      <c r="VED17" s="235"/>
      <c r="VEE17" s="235"/>
      <c r="VEF17" s="235"/>
      <c r="VEG17" s="235"/>
      <c r="VEH17" s="235"/>
      <c r="VEI17" s="235"/>
      <c r="VEJ17" s="235"/>
      <c r="VEK17" s="235"/>
      <c r="VEL17" s="235"/>
      <c r="VEM17" s="235"/>
      <c r="VEN17" s="235"/>
      <c r="VEO17" s="235"/>
      <c r="VEP17" s="235"/>
      <c r="VEQ17" s="235"/>
      <c r="VER17" s="235"/>
      <c r="VES17" s="235"/>
      <c r="VET17" s="235"/>
      <c r="VEU17" s="235"/>
      <c r="VEV17" s="235"/>
      <c r="VEW17" s="235"/>
      <c r="VEX17" s="235"/>
      <c r="VEY17" s="235"/>
      <c r="VEZ17" s="235"/>
      <c r="VFA17" s="235"/>
      <c r="VFB17" s="235"/>
      <c r="VFC17" s="235"/>
      <c r="VFD17" s="235"/>
      <c r="VFE17" s="235"/>
      <c r="VFF17" s="235"/>
      <c r="VFG17" s="235"/>
      <c r="VFH17" s="235"/>
      <c r="VFI17" s="235"/>
      <c r="VFJ17" s="235"/>
      <c r="VFK17" s="235"/>
      <c r="VFL17" s="235"/>
      <c r="VFM17" s="235"/>
      <c r="VFN17" s="235"/>
      <c r="VFO17" s="235"/>
      <c r="VFP17" s="235"/>
      <c r="VFQ17" s="235"/>
      <c r="VFR17" s="235"/>
      <c r="VFS17" s="235"/>
      <c r="VFT17" s="235"/>
      <c r="VFU17" s="235"/>
      <c r="VFV17" s="235"/>
      <c r="VFW17" s="235"/>
      <c r="VFX17" s="235"/>
      <c r="VFY17" s="235"/>
      <c r="VFZ17" s="235"/>
      <c r="VGA17" s="235"/>
      <c r="VGB17" s="235"/>
      <c r="VGC17" s="235"/>
      <c r="VGD17" s="235"/>
      <c r="VGE17" s="235"/>
      <c r="VGF17" s="235"/>
      <c r="VGG17" s="235"/>
      <c r="VGH17" s="235"/>
      <c r="VGI17" s="235"/>
      <c r="VGJ17" s="235"/>
      <c r="VGK17" s="235"/>
      <c r="VGL17" s="235"/>
      <c r="VGM17" s="235"/>
      <c r="VGN17" s="235"/>
      <c r="VGO17" s="235"/>
      <c r="VGP17" s="235"/>
      <c r="VGQ17" s="235"/>
      <c r="VGR17" s="235"/>
      <c r="VGS17" s="235"/>
      <c r="VGT17" s="235"/>
      <c r="VGU17" s="235"/>
      <c r="VGV17" s="235"/>
      <c r="VGW17" s="235"/>
      <c r="VGX17" s="235"/>
      <c r="VGY17" s="235"/>
      <c r="VGZ17" s="235"/>
      <c r="VHA17" s="235"/>
      <c r="VHB17" s="235"/>
      <c r="VHC17" s="235"/>
      <c r="VHD17" s="235"/>
      <c r="VHE17" s="235"/>
      <c r="VHF17" s="235"/>
      <c r="VHG17" s="235"/>
      <c r="VHH17" s="235"/>
      <c r="VHI17" s="235"/>
      <c r="VHJ17" s="235"/>
      <c r="VHK17" s="235"/>
      <c r="VHL17" s="235"/>
      <c r="VHM17" s="235"/>
      <c r="VHN17" s="235"/>
      <c r="VHO17" s="235"/>
      <c r="VHP17" s="235"/>
      <c r="VHQ17" s="235"/>
      <c r="VHR17" s="235"/>
      <c r="VHS17" s="235"/>
      <c r="VHT17" s="235"/>
      <c r="VHU17" s="235"/>
      <c r="VHV17" s="235"/>
      <c r="VHW17" s="235"/>
      <c r="VHX17" s="235"/>
      <c r="VHY17" s="235"/>
      <c r="VHZ17" s="235"/>
      <c r="VIA17" s="235"/>
      <c r="VIB17" s="235"/>
      <c r="VIC17" s="235"/>
      <c r="VID17" s="235"/>
      <c r="VIE17" s="235"/>
      <c r="VIF17" s="235"/>
      <c r="VIG17" s="235"/>
      <c r="VIH17" s="235"/>
      <c r="VII17" s="235"/>
      <c r="VIJ17" s="235"/>
      <c r="VIK17" s="235"/>
      <c r="VIL17" s="235"/>
      <c r="VIM17" s="235"/>
      <c r="VIN17" s="235"/>
      <c r="VIO17" s="235"/>
      <c r="VIP17" s="235"/>
      <c r="VIQ17" s="235"/>
      <c r="VIR17" s="235"/>
      <c r="VIS17" s="235"/>
      <c r="VIT17" s="235"/>
      <c r="VIU17" s="235"/>
      <c r="VIV17" s="235"/>
      <c r="VIW17" s="235"/>
      <c r="VIX17" s="235"/>
      <c r="VIY17" s="235"/>
      <c r="VIZ17" s="235"/>
      <c r="VJA17" s="235"/>
      <c r="VJB17" s="235"/>
      <c r="VJC17" s="235"/>
      <c r="VJD17" s="235"/>
      <c r="VJE17" s="235"/>
      <c r="VJF17" s="235"/>
      <c r="VJG17" s="235"/>
      <c r="VJH17" s="235"/>
      <c r="VJI17" s="235"/>
      <c r="VJJ17" s="235"/>
      <c r="VJK17" s="235"/>
      <c r="VJL17" s="235"/>
      <c r="VJM17" s="235"/>
      <c r="VJN17" s="235"/>
      <c r="VJO17" s="235"/>
      <c r="VJP17" s="235"/>
      <c r="VJQ17" s="235"/>
      <c r="VJR17" s="235"/>
      <c r="VJS17" s="235"/>
      <c r="VJT17" s="235"/>
      <c r="VJU17" s="235"/>
      <c r="VJV17" s="235"/>
      <c r="VJW17" s="235"/>
      <c r="VJX17" s="235"/>
      <c r="VJY17" s="235"/>
      <c r="VJZ17" s="235"/>
      <c r="VKA17" s="235"/>
      <c r="VKB17" s="235"/>
      <c r="VKC17" s="235"/>
      <c r="VKD17" s="235"/>
      <c r="VKE17" s="235"/>
      <c r="VKF17" s="235"/>
      <c r="VKG17" s="235"/>
      <c r="VKH17" s="235"/>
      <c r="VKI17" s="235"/>
      <c r="VKJ17" s="235"/>
      <c r="VKK17" s="235"/>
      <c r="VKL17" s="235"/>
      <c r="VKM17" s="235"/>
      <c r="VKN17" s="235"/>
      <c r="VKO17" s="235"/>
      <c r="VKP17" s="235"/>
      <c r="VKQ17" s="235"/>
      <c r="VKR17" s="235"/>
      <c r="VKS17" s="235"/>
      <c r="VKT17" s="235"/>
      <c r="VKU17" s="235"/>
      <c r="VKV17" s="235"/>
      <c r="VKW17" s="235"/>
      <c r="VKX17" s="235"/>
      <c r="VKY17" s="235"/>
      <c r="VKZ17" s="235"/>
      <c r="VLA17" s="235"/>
      <c r="VLB17" s="235"/>
      <c r="VLC17" s="235"/>
      <c r="VLD17" s="235"/>
      <c r="VLE17" s="235"/>
      <c r="VLF17" s="235"/>
      <c r="VLG17" s="235"/>
      <c r="VLH17" s="235"/>
      <c r="VLI17" s="235"/>
      <c r="VLJ17" s="235"/>
      <c r="VLK17" s="235"/>
      <c r="VLL17" s="235"/>
      <c r="VLM17" s="235"/>
      <c r="VLN17" s="235"/>
      <c r="VLO17" s="235"/>
      <c r="VLP17" s="235"/>
      <c r="VLQ17" s="235"/>
      <c r="VLR17" s="235"/>
      <c r="VLS17" s="235"/>
      <c r="VLT17" s="235"/>
      <c r="VLU17" s="235"/>
      <c r="VLV17" s="235"/>
      <c r="VLW17" s="235"/>
      <c r="VLX17" s="235"/>
      <c r="VLY17" s="235"/>
      <c r="VLZ17" s="235"/>
      <c r="VMA17" s="235"/>
      <c r="VMB17" s="235"/>
      <c r="VMC17" s="235"/>
      <c r="VMD17" s="235"/>
      <c r="VME17" s="235"/>
      <c r="VMF17" s="235"/>
      <c r="VMG17" s="235"/>
      <c r="VMH17" s="235"/>
      <c r="VMI17" s="235"/>
      <c r="VMJ17" s="235"/>
      <c r="VMK17" s="235"/>
      <c r="VML17" s="235"/>
      <c r="VMM17" s="235"/>
      <c r="VMN17" s="235"/>
      <c r="VMO17" s="235"/>
      <c r="VMP17" s="235"/>
      <c r="VMQ17" s="235"/>
      <c r="VMR17" s="235"/>
      <c r="VMS17" s="235"/>
      <c r="VMT17" s="235"/>
      <c r="VMU17" s="235"/>
      <c r="VMV17" s="235"/>
      <c r="VMW17" s="235"/>
      <c r="VMX17" s="235"/>
      <c r="VMY17" s="235"/>
      <c r="VMZ17" s="235"/>
      <c r="VNA17" s="235"/>
      <c r="VNB17" s="235"/>
      <c r="VNC17" s="235"/>
      <c r="VND17" s="235"/>
      <c r="VNE17" s="235"/>
      <c r="VNF17" s="235"/>
      <c r="VNG17" s="235"/>
      <c r="VNH17" s="235"/>
      <c r="VNI17" s="235"/>
      <c r="VNJ17" s="235"/>
      <c r="VNK17" s="235"/>
      <c r="VNL17" s="235"/>
      <c r="VNM17" s="235"/>
      <c r="VNN17" s="235"/>
      <c r="VNO17" s="235"/>
      <c r="VNP17" s="235"/>
      <c r="VNQ17" s="235"/>
      <c r="VNR17" s="235"/>
      <c r="VNS17" s="235"/>
      <c r="VNT17" s="235"/>
      <c r="VNU17" s="235"/>
      <c r="VNV17" s="235"/>
      <c r="VNW17" s="235"/>
      <c r="VNX17" s="235"/>
      <c r="VNY17" s="235"/>
      <c r="VNZ17" s="235"/>
      <c r="VOA17" s="235"/>
      <c r="VOB17" s="235"/>
      <c r="VOC17" s="235"/>
      <c r="VOD17" s="235"/>
      <c r="VOE17" s="235"/>
      <c r="VOF17" s="235"/>
      <c r="VOG17" s="235"/>
      <c r="VOH17" s="235"/>
      <c r="VOI17" s="235"/>
      <c r="VOJ17" s="235"/>
      <c r="VOK17" s="235"/>
      <c r="VOL17" s="235"/>
      <c r="VOM17" s="235"/>
      <c r="VON17" s="235"/>
      <c r="VOO17" s="235"/>
      <c r="VOP17" s="235"/>
      <c r="VOQ17" s="235"/>
      <c r="VOR17" s="235"/>
      <c r="VOS17" s="235"/>
      <c r="VOT17" s="235"/>
      <c r="VOU17" s="235"/>
      <c r="VOV17" s="235"/>
      <c r="VOW17" s="235"/>
      <c r="VOX17" s="235"/>
      <c r="VOY17" s="235"/>
      <c r="VOZ17" s="235"/>
      <c r="VPA17" s="235"/>
      <c r="VPB17" s="235"/>
      <c r="VPC17" s="235"/>
      <c r="VPD17" s="235"/>
      <c r="VPE17" s="235"/>
      <c r="VPF17" s="235"/>
      <c r="VPG17" s="235"/>
      <c r="VPH17" s="235"/>
      <c r="VPI17" s="235"/>
      <c r="VPJ17" s="235"/>
      <c r="VPK17" s="235"/>
      <c r="VPL17" s="235"/>
      <c r="VPM17" s="235"/>
      <c r="VPN17" s="235"/>
      <c r="VPO17" s="235"/>
      <c r="VPP17" s="235"/>
      <c r="VPQ17" s="235"/>
      <c r="VPR17" s="235"/>
      <c r="VPS17" s="235"/>
      <c r="VPT17" s="235"/>
      <c r="VPU17" s="235"/>
      <c r="VPV17" s="235"/>
      <c r="VPW17" s="235"/>
      <c r="VPX17" s="235"/>
      <c r="VPY17" s="235"/>
      <c r="VPZ17" s="235"/>
      <c r="VQA17" s="235"/>
      <c r="VQB17" s="235"/>
      <c r="VQC17" s="235"/>
      <c r="VQD17" s="235"/>
      <c r="VQE17" s="235"/>
      <c r="VQF17" s="235"/>
      <c r="VQG17" s="235"/>
      <c r="VQH17" s="235"/>
      <c r="VQI17" s="235"/>
      <c r="VQJ17" s="235"/>
      <c r="VQK17" s="235"/>
      <c r="VQL17" s="235"/>
      <c r="VQM17" s="235"/>
      <c r="VQN17" s="235"/>
      <c r="VQO17" s="235"/>
      <c r="VQP17" s="235"/>
      <c r="VQQ17" s="235"/>
      <c r="VQR17" s="235"/>
      <c r="VQS17" s="235"/>
      <c r="VQT17" s="235"/>
      <c r="VQU17" s="235"/>
      <c r="VQV17" s="235"/>
      <c r="VQW17" s="235"/>
      <c r="VQX17" s="235"/>
      <c r="VQY17" s="235"/>
      <c r="VQZ17" s="235"/>
      <c r="VRA17" s="235"/>
      <c r="VRB17" s="235"/>
      <c r="VRC17" s="235"/>
      <c r="VRD17" s="235"/>
      <c r="VRE17" s="235"/>
      <c r="VRF17" s="235"/>
      <c r="VRG17" s="235"/>
      <c r="VRH17" s="235"/>
      <c r="VRI17" s="235"/>
      <c r="VRJ17" s="235"/>
      <c r="VRK17" s="235"/>
      <c r="VRL17" s="235"/>
      <c r="VRM17" s="235"/>
      <c r="VRN17" s="235"/>
      <c r="VRO17" s="235"/>
      <c r="VRP17" s="235"/>
      <c r="VRQ17" s="235"/>
      <c r="VRR17" s="235"/>
      <c r="VRS17" s="235"/>
      <c r="VRT17" s="235"/>
      <c r="VRU17" s="235"/>
      <c r="VRV17" s="235"/>
      <c r="VRW17" s="235"/>
      <c r="VRX17" s="235"/>
      <c r="VRY17" s="235"/>
      <c r="VRZ17" s="235"/>
      <c r="VSA17" s="235"/>
      <c r="VSB17" s="235"/>
      <c r="VSC17" s="235"/>
      <c r="VSD17" s="235"/>
      <c r="VSE17" s="235"/>
      <c r="VSF17" s="235"/>
      <c r="VSG17" s="235"/>
      <c r="VSH17" s="235"/>
      <c r="VSI17" s="235"/>
      <c r="VSJ17" s="235"/>
      <c r="VSK17" s="235"/>
      <c r="VSL17" s="235"/>
      <c r="VSM17" s="235"/>
      <c r="VSN17" s="235"/>
      <c r="VSO17" s="235"/>
      <c r="VSP17" s="235"/>
      <c r="VSQ17" s="235"/>
      <c r="VSR17" s="235"/>
      <c r="VSS17" s="235"/>
      <c r="VST17" s="235"/>
      <c r="VSU17" s="235"/>
      <c r="VSV17" s="235"/>
      <c r="VSW17" s="235"/>
      <c r="VSX17" s="235"/>
      <c r="VSY17" s="235"/>
      <c r="VSZ17" s="235"/>
      <c r="VTA17" s="235"/>
      <c r="VTB17" s="235"/>
      <c r="VTC17" s="235"/>
      <c r="VTD17" s="235"/>
      <c r="VTE17" s="235"/>
      <c r="VTF17" s="235"/>
      <c r="VTG17" s="235"/>
      <c r="VTH17" s="235"/>
      <c r="VTI17" s="235"/>
      <c r="VTJ17" s="235"/>
      <c r="VTK17" s="235"/>
      <c r="VTL17" s="235"/>
      <c r="VTM17" s="235"/>
      <c r="VTN17" s="235"/>
      <c r="VTO17" s="235"/>
      <c r="VTP17" s="235"/>
      <c r="VTQ17" s="235"/>
      <c r="VTR17" s="235"/>
      <c r="VTS17" s="235"/>
      <c r="VTT17" s="235"/>
      <c r="VTU17" s="235"/>
      <c r="VTV17" s="235"/>
      <c r="VTW17" s="235"/>
      <c r="VTX17" s="235"/>
      <c r="VTY17" s="235"/>
      <c r="VTZ17" s="235"/>
      <c r="VUA17" s="235"/>
      <c r="VUB17" s="235"/>
      <c r="VUC17" s="235"/>
      <c r="VUD17" s="235"/>
      <c r="VUE17" s="235"/>
      <c r="VUF17" s="235"/>
      <c r="VUG17" s="235"/>
      <c r="VUH17" s="235"/>
      <c r="VUI17" s="235"/>
      <c r="VUJ17" s="235"/>
      <c r="VUK17" s="235"/>
      <c r="VUL17" s="235"/>
      <c r="VUM17" s="235"/>
      <c r="VUN17" s="235"/>
      <c r="VUO17" s="235"/>
      <c r="VUP17" s="235"/>
      <c r="VUQ17" s="235"/>
      <c r="VUR17" s="235"/>
      <c r="VUS17" s="235"/>
      <c r="VUT17" s="235"/>
      <c r="VUU17" s="235"/>
      <c r="VUV17" s="235"/>
      <c r="VUW17" s="235"/>
      <c r="VUX17" s="235"/>
      <c r="VUY17" s="235"/>
      <c r="VUZ17" s="235"/>
      <c r="VVA17" s="235"/>
      <c r="VVB17" s="235"/>
      <c r="VVC17" s="235"/>
      <c r="VVD17" s="235"/>
      <c r="VVE17" s="235"/>
      <c r="VVF17" s="235"/>
      <c r="VVG17" s="235"/>
      <c r="VVH17" s="235"/>
      <c r="VVI17" s="235"/>
      <c r="VVJ17" s="235"/>
      <c r="VVK17" s="235"/>
      <c r="VVL17" s="235"/>
      <c r="VVM17" s="235"/>
      <c r="VVN17" s="235"/>
      <c r="VVO17" s="235"/>
      <c r="VVP17" s="235"/>
      <c r="VVQ17" s="235"/>
      <c r="VVR17" s="235"/>
      <c r="VVS17" s="235"/>
      <c r="VVT17" s="235"/>
      <c r="VVU17" s="235"/>
      <c r="VVV17" s="235"/>
      <c r="VVW17" s="235"/>
      <c r="VVX17" s="235"/>
      <c r="VVY17" s="235"/>
      <c r="VVZ17" s="235"/>
      <c r="VWA17" s="235"/>
      <c r="VWB17" s="235"/>
      <c r="VWC17" s="235"/>
      <c r="VWD17" s="235"/>
      <c r="VWE17" s="235"/>
      <c r="VWF17" s="235"/>
      <c r="VWG17" s="235"/>
      <c r="VWH17" s="235"/>
      <c r="VWI17" s="235"/>
      <c r="VWJ17" s="235"/>
      <c r="VWK17" s="235"/>
      <c r="VWL17" s="235"/>
      <c r="VWM17" s="235"/>
      <c r="VWN17" s="235"/>
      <c r="VWO17" s="235"/>
      <c r="VWP17" s="235"/>
      <c r="VWQ17" s="235"/>
      <c r="VWR17" s="235"/>
      <c r="VWS17" s="235"/>
      <c r="VWT17" s="235"/>
      <c r="VWU17" s="235"/>
      <c r="VWV17" s="235"/>
      <c r="VWW17" s="235"/>
      <c r="VWX17" s="235"/>
      <c r="VWY17" s="235"/>
      <c r="VWZ17" s="235"/>
      <c r="VXA17" s="235"/>
      <c r="VXB17" s="235"/>
      <c r="VXC17" s="235"/>
      <c r="VXD17" s="235"/>
      <c r="VXE17" s="235"/>
      <c r="VXF17" s="235"/>
      <c r="VXG17" s="235"/>
      <c r="VXH17" s="235"/>
      <c r="VXI17" s="235"/>
      <c r="VXJ17" s="235"/>
      <c r="VXK17" s="235"/>
      <c r="VXL17" s="235"/>
      <c r="VXM17" s="235"/>
      <c r="VXN17" s="235"/>
      <c r="VXO17" s="235"/>
      <c r="VXP17" s="235"/>
      <c r="VXQ17" s="235"/>
      <c r="VXR17" s="235"/>
      <c r="VXS17" s="235"/>
      <c r="VXT17" s="235"/>
      <c r="VXU17" s="235"/>
      <c r="VXV17" s="235"/>
      <c r="VXW17" s="235"/>
      <c r="VXX17" s="235"/>
      <c r="VXY17" s="235"/>
      <c r="VXZ17" s="235"/>
      <c r="VYA17" s="235"/>
      <c r="VYB17" s="235"/>
      <c r="VYC17" s="235"/>
      <c r="VYD17" s="235"/>
      <c r="VYE17" s="235"/>
      <c r="VYF17" s="235"/>
      <c r="VYG17" s="235"/>
      <c r="VYH17" s="235"/>
      <c r="VYI17" s="235"/>
      <c r="VYJ17" s="235"/>
      <c r="VYK17" s="235"/>
      <c r="VYL17" s="235"/>
      <c r="VYM17" s="235"/>
      <c r="VYN17" s="235"/>
      <c r="VYO17" s="235"/>
      <c r="VYP17" s="235"/>
      <c r="VYQ17" s="235"/>
      <c r="VYR17" s="235"/>
      <c r="VYS17" s="235"/>
      <c r="VYT17" s="235"/>
      <c r="VYU17" s="235"/>
      <c r="VYV17" s="235"/>
      <c r="VYW17" s="235"/>
      <c r="VYX17" s="235"/>
      <c r="VYY17" s="235"/>
      <c r="VYZ17" s="235"/>
      <c r="VZA17" s="235"/>
      <c r="VZB17" s="235"/>
      <c r="VZC17" s="235"/>
      <c r="VZD17" s="235"/>
      <c r="VZE17" s="235"/>
      <c r="VZF17" s="235"/>
      <c r="VZG17" s="235"/>
      <c r="VZH17" s="235"/>
      <c r="VZI17" s="235"/>
      <c r="VZJ17" s="235"/>
      <c r="VZK17" s="235"/>
      <c r="VZL17" s="235"/>
      <c r="VZM17" s="235"/>
      <c r="VZN17" s="235"/>
      <c r="VZO17" s="235"/>
      <c r="VZP17" s="235"/>
      <c r="VZQ17" s="235"/>
      <c r="VZR17" s="235"/>
      <c r="VZS17" s="235"/>
      <c r="VZT17" s="235"/>
      <c r="VZU17" s="235"/>
      <c r="VZV17" s="235"/>
      <c r="VZW17" s="235"/>
      <c r="VZX17" s="235"/>
      <c r="VZY17" s="235"/>
      <c r="VZZ17" s="235"/>
      <c r="WAA17" s="235"/>
      <c r="WAB17" s="235"/>
      <c r="WAC17" s="235"/>
      <c r="WAD17" s="235"/>
      <c r="WAE17" s="235"/>
      <c r="WAF17" s="235"/>
      <c r="WAG17" s="235"/>
      <c r="WAH17" s="235"/>
      <c r="WAI17" s="235"/>
      <c r="WAJ17" s="235"/>
      <c r="WAK17" s="235"/>
      <c r="WAL17" s="235"/>
      <c r="WAM17" s="235"/>
      <c r="WAN17" s="235"/>
      <c r="WAO17" s="235"/>
      <c r="WAP17" s="235"/>
      <c r="WAQ17" s="235"/>
      <c r="WAR17" s="235"/>
      <c r="WAS17" s="235"/>
      <c r="WAT17" s="235"/>
      <c r="WAU17" s="235"/>
      <c r="WAV17" s="235"/>
      <c r="WAW17" s="235"/>
      <c r="WAX17" s="235"/>
      <c r="WAY17" s="235"/>
      <c r="WAZ17" s="235"/>
      <c r="WBA17" s="235"/>
      <c r="WBB17" s="235"/>
      <c r="WBC17" s="235"/>
      <c r="WBD17" s="235"/>
      <c r="WBE17" s="235"/>
      <c r="WBF17" s="235"/>
      <c r="WBG17" s="235"/>
      <c r="WBH17" s="235"/>
      <c r="WBI17" s="235"/>
      <c r="WBJ17" s="235"/>
      <c r="WBK17" s="235"/>
      <c r="WBL17" s="235"/>
      <c r="WBM17" s="235"/>
      <c r="WBN17" s="235"/>
      <c r="WBO17" s="235"/>
      <c r="WBP17" s="235"/>
      <c r="WBQ17" s="235"/>
      <c r="WBR17" s="235"/>
      <c r="WBS17" s="235"/>
      <c r="WBT17" s="235"/>
      <c r="WBU17" s="235"/>
      <c r="WBV17" s="235"/>
      <c r="WBW17" s="235"/>
      <c r="WBX17" s="235"/>
      <c r="WBY17" s="235"/>
      <c r="WBZ17" s="235"/>
      <c r="WCA17" s="235"/>
      <c r="WCB17" s="235"/>
      <c r="WCC17" s="235"/>
      <c r="WCD17" s="235"/>
      <c r="WCE17" s="235"/>
      <c r="WCF17" s="235"/>
      <c r="WCG17" s="235"/>
      <c r="WCH17" s="235"/>
      <c r="WCI17" s="235"/>
      <c r="WCJ17" s="235"/>
      <c r="WCK17" s="235"/>
      <c r="WCL17" s="235"/>
      <c r="WCM17" s="235"/>
      <c r="WCN17" s="235"/>
      <c r="WCO17" s="235"/>
      <c r="WCP17" s="235"/>
      <c r="WCQ17" s="235"/>
      <c r="WCR17" s="235"/>
      <c r="WCS17" s="235"/>
      <c r="WCT17" s="235"/>
      <c r="WCU17" s="235"/>
      <c r="WCV17" s="235"/>
      <c r="WCW17" s="235"/>
      <c r="WCX17" s="235"/>
      <c r="WCY17" s="235"/>
      <c r="WCZ17" s="235"/>
      <c r="WDA17" s="235"/>
      <c r="WDB17" s="235"/>
      <c r="WDC17" s="235"/>
      <c r="WDD17" s="235"/>
      <c r="WDE17" s="235"/>
      <c r="WDF17" s="235"/>
      <c r="WDG17" s="235"/>
      <c r="WDH17" s="235"/>
      <c r="WDI17" s="235"/>
      <c r="WDJ17" s="235"/>
      <c r="WDK17" s="235"/>
      <c r="WDL17" s="235"/>
      <c r="WDM17" s="235"/>
      <c r="WDN17" s="235"/>
      <c r="WDO17" s="235"/>
      <c r="WDP17" s="235"/>
      <c r="WDQ17" s="235"/>
      <c r="WDR17" s="235"/>
      <c r="WDS17" s="235"/>
      <c r="WDT17" s="235"/>
      <c r="WDU17" s="235"/>
      <c r="WDV17" s="235"/>
      <c r="WDW17" s="235"/>
      <c r="WDX17" s="235"/>
      <c r="WDY17" s="235"/>
      <c r="WDZ17" s="235"/>
      <c r="WEA17" s="235"/>
      <c r="WEB17" s="235"/>
      <c r="WEC17" s="235"/>
      <c r="WED17" s="235"/>
      <c r="WEE17" s="235"/>
      <c r="WEF17" s="235"/>
      <c r="WEG17" s="235"/>
      <c r="WEH17" s="235"/>
      <c r="WEI17" s="235"/>
      <c r="WEJ17" s="235"/>
      <c r="WEK17" s="235"/>
      <c r="WEL17" s="235"/>
      <c r="WEM17" s="235"/>
      <c r="WEN17" s="235"/>
      <c r="WEO17" s="235"/>
      <c r="WEP17" s="235"/>
      <c r="WEQ17" s="235"/>
      <c r="WER17" s="235"/>
      <c r="WES17" s="235"/>
      <c r="WET17" s="235"/>
      <c r="WEU17" s="235"/>
      <c r="WEV17" s="235"/>
      <c r="WEW17" s="235"/>
      <c r="WEX17" s="235"/>
      <c r="WEY17" s="235"/>
      <c r="WEZ17" s="235"/>
      <c r="WFA17" s="235"/>
      <c r="WFB17" s="235"/>
      <c r="WFC17" s="235"/>
      <c r="WFD17" s="235"/>
      <c r="WFE17" s="235"/>
      <c r="WFF17" s="235"/>
      <c r="WFG17" s="235"/>
      <c r="WFH17" s="235"/>
      <c r="WFI17" s="235"/>
      <c r="WFJ17" s="235"/>
      <c r="WFK17" s="235"/>
      <c r="WFL17" s="235"/>
      <c r="WFM17" s="235"/>
      <c r="WFN17" s="235"/>
      <c r="WFO17" s="235"/>
      <c r="WFP17" s="235"/>
      <c r="WFQ17" s="235"/>
      <c r="WFR17" s="235"/>
      <c r="WFS17" s="235"/>
      <c r="WFT17" s="235"/>
      <c r="WFU17" s="235"/>
      <c r="WFV17" s="235"/>
      <c r="WFW17" s="235"/>
      <c r="WFX17" s="235"/>
      <c r="WFY17" s="235"/>
      <c r="WFZ17" s="235"/>
      <c r="WGA17" s="235"/>
      <c r="WGB17" s="235"/>
      <c r="WGC17" s="235"/>
      <c r="WGD17" s="235"/>
      <c r="WGE17" s="235"/>
      <c r="WGF17" s="235"/>
      <c r="WGG17" s="235"/>
      <c r="WGH17" s="235"/>
      <c r="WGI17" s="235"/>
      <c r="WGJ17" s="235"/>
      <c r="WGK17" s="235"/>
      <c r="WGL17" s="235"/>
      <c r="WGM17" s="235"/>
      <c r="WGN17" s="235"/>
      <c r="WGO17" s="235"/>
      <c r="WGP17" s="235"/>
      <c r="WGQ17" s="235"/>
      <c r="WGR17" s="235"/>
      <c r="WGS17" s="235"/>
      <c r="WGT17" s="235"/>
      <c r="WGU17" s="235"/>
      <c r="WGV17" s="235"/>
      <c r="WGW17" s="235"/>
      <c r="WGX17" s="235"/>
      <c r="WGY17" s="235"/>
      <c r="WGZ17" s="235"/>
      <c r="WHA17" s="235"/>
      <c r="WHB17" s="235"/>
      <c r="WHC17" s="235"/>
      <c r="WHD17" s="235"/>
      <c r="WHE17" s="235"/>
      <c r="WHF17" s="235"/>
      <c r="WHG17" s="235"/>
      <c r="WHH17" s="235"/>
      <c r="WHI17" s="235"/>
      <c r="WHJ17" s="235"/>
      <c r="WHK17" s="235"/>
      <c r="WHL17" s="235"/>
      <c r="WHM17" s="235"/>
      <c r="WHN17" s="235"/>
      <c r="WHO17" s="235"/>
      <c r="WHP17" s="235"/>
      <c r="WHQ17" s="235"/>
      <c r="WHR17" s="235"/>
      <c r="WHS17" s="235"/>
      <c r="WHT17" s="235"/>
      <c r="WHU17" s="235"/>
      <c r="WHV17" s="235"/>
      <c r="WHW17" s="235"/>
      <c r="WHX17" s="235"/>
      <c r="WHY17" s="235"/>
      <c r="WHZ17" s="235"/>
      <c r="WIA17" s="235"/>
      <c r="WIB17" s="235"/>
      <c r="WIC17" s="235"/>
      <c r="WID17" s="235"/>
      <c r="WIE17" s="235"/>
      <c r="WIF17" s="235"/>
      <c r="WIG17" s="235"/>
      <c r="WIH17" s="235"/>
      <c r="WII17" s="235"/>
      <c r="WIJ17" s="235"/>
      <c r="WIK17" s="235"/>
      <c r="WIL17" s="235"/>
      <c r="WIM17" s="235"/>
      <c r="WIN17" s="235"/>
      <c r="WIO17" s="235"/>
      <c r="WIP17" s="235"/>
      <c r="WIQ17" s="235"/>
      <c r="WIR17" s="235"/>
      <c r="WIS17" s="235"/>
      <c r="WIT17" s="235"/>
      <c r="WIU17" s="235"/>
      <c r="WIV17" s="235"/>
      <c r="WIW17" s="235"/>
      <c r="WIX17" s="235"/>
      <c r="WIY17" s="235"/>
      <c r="WIZ17" s="235"/>
      <c r="WJA17" s="235"/>
      <c r="WJB17" s="235"/>
      <c r="WJC17" s="235"/>
      <c r="WJD17" s="235"/>
      <c r="WJE17" s="235"/>
      <c r="WJF17" s="235"/>
      <c r="WJG17" s="235"/>
      <c r="WJH17" s="235"/>
      <c r="WJI17" s="235"/>
      <c r="WJJ17" s="235"/>
      <c r="WJK17" s="235"/>
      <c r="WJL17" s="235"/>
      <c r="WJM17" s="235"/>
      <c r="WJN17" s="235"/>
      <c r="WJO17" s="235"/>
      <c r="WJP17" s="235"/>
      <c r="WJQ17" s="235"/>
      <c r="WJR17" s="235"/>
      <c r="WJS17" s="235"/>
      <c r="WJT17" s="235"/>
      <c r="WJU17" s="235"/>
      <c r="WJV17" s="235"/>
      <c r="WJW17" s="235"/>
      <c r="WJX17" s="235"/>
      <c r="WJY17" s="235"/>
      <c r="WJZ17" s="235"/>
      <c r="WKA17" s="235"/>
      <c r="WKB17" s="235"/>
      <c r="WKC17" s="235"/>
      <c r="WKD17" s="235"/>
      <c r="WKE17" s="235"/>
      <c r="WKF17" s="235"/>
      <c r="WKG17" s="235"/>
      <c r="WKH17" s="235"/>
      <c r="WKI17" s="235"/>
      <c r="WKJ17" s="235"/>
      <c r="WKK17" s="235"/>
      <c r="WKL17" s="235"/>
      <c r="WKM17" s="235"/>
      <c r="WKN17" s="235"/>
      <c r="WKO17" s="235"/>
      <c r="WKP17" s="235"/>
      <c r="WKQ17" s="235"/>
      <c r="WKR17" s="235"/>
      <c r="WKS17" s="235"/>
      <c r="WKT17" s="235"/>
      <c r="WKU17" s="235"/>
      <c r="WKV17" s="235"/>
      <c r="WKW17" s="235"/>
      <c r="WKX17" s="235"/>
      <c r="WKY17" s="235"/>
      <c r="WKZ17" s="235"/>
      <c r="WLA17" s="235"/>
      <c r="WLB17" s="235"/>
      <c r="WLC17" s="235"/>
      <c r="WLD17" s="235"/>
      <c r="WLE17" s="235"/>
      <c r="WLF17" s="235"/>
      <c r="WLG17" s="235"/>
      <c r="WLH17" s="235"/>
      <c r="WLI17" s="235"/>
      <c r="WLJ17" s="235"/>
      <c r="WLK17" s="235"/>
      <c r="WLL17" s="235"/>
      <c r="WLM17" s="235"/>
      <c r="WLN17" s="235"/>
      <c r="WLO17" s="235"/>
      <c r="WLP17" s="235"/>
      <c r="WLQ17" s="235"/>
      <c r="WLR17" s="235"/>
      <c r="WLS17" s="235"/>
      <c r="WLT17" s="235"/>
      <c r="WLU17" s="235"/>
      <c r="WLV17" s="235"/>
      <c r="WLW17" s="235"/>
      <c r="WLX17" s="235"/>
      <c r="WLY17" s="235"/>
      <c r="WLZ17" s="235"/>
      <c r="WMA17" s="235"/>
      <c r="WMB17" s="235"/>
      <c r="WMC17" s="235"/>
      <c r="WMD17" s="235"/>
      <c r="WME17" s="235"/>
      <c r="WMF17" s="235"/>
      <c r="WMG17" s="235"/>
      <c r="WMH17" s="235"/>
      <c r="WMI17" s="235"/>
      <c r="WMJ17" s="235"/>
      <c r="WMK17" s="235"/>
      <c r="WML17" s="235"/>
      <c r="WMM17" s="235"/>
      <c r="WMN17" s="235"/>
      <c r="WMO17" s="235"/>
      <c r="WMP17" s="235"/>
      <c r="WMQ17" s="235"/>
      <c r="WMR17" s="235"/>
      <c r="WMS17" s="235"/>
      <c r="WMT17" s="235"/>
      <c r="WMU17" s="235"/>
      <c r="WMV17" s="235"/>
      <c r="WMW17" s="235"/>
      <c r="WMX17" s="235"/>
      <c r="WMY17" s="235"/>
      <c r="WMZ17" s="235"/>
      <c r="WNA17" s="235"/>
      <c r="WNB17" s="235"/>
      <c r="WNC17" s="235"/>
      <c r="WND17" s="235"/>
      <c r="WNE17" s="235"/>
      <c r="WNF17" s="235"/>
      <c r="WNG17" s="235"/>
      <c r="WNH17" s="235"/>
      <c r="WNI17" s="235"/>
      <c r="WNJ17" s="235"/>
      <c r="WNK17" s="235"/>
      <c r="WNL17" s="235"/>
      <c r="WNM17" s="235"/>
      <c r="WNN17" s="235"/>
      <c r="WNO17" s="235"/>
      <c r="WNP17" s="235"/>
      <c r="WNQ17" s="235"/>
      <c r="WNR17" s="235"/>
      <c r="WNS17" s="235"/>
      <c r="WNT17" s="235"/>
      <c r="WNU17" s="235"/>
      <c r="WNV17" s="235"/>
      <c r="WNW17" s="235"/>
      <c r="WNX17" s="235"/>
      <c r="WNY17" s="235"/>
      <c r="WNZ17" s="235"/>
      <c r="WOA17" s="235"/>
      <c r="WOB17" s="235"/>
      <c r="WOC17" s="235"/>
      <c r="WOD17" s="235"/>
      <c r="WOE17" s="235"/>
      <c r="WOF17" s="235"/>
      <c r="WOG17" s="235"/>
      <c r="WOH17" s="235"/>
      <c r="WOI17" s="235"/>
      <c r="WOJ17" s="235"/>
      <c r="WOK17" s="235"/>
      <c r="WOL17" s="235"/>
      <c r="WOM17" s="235"/>
      <c r="WON17" s="235"/>
      <c r="WOO17" s="235"/>
      <c r="WOP17" s="235"/>
      <c r="WOQ17" s="235"/>
      <c r="WOR17" s="235"/>
      <c r="WOS17" s="235"/>
      <c r="WOT17" s="235"/>
      <c r="WOU17" s="235"/>
      <c r="WOV17" s="235"/>
      <c r="WOW17" s="235"/>
      <c r="WOX17" s="235"/>
      <c r="WOY17" s="235"/>
      <c r="WOZ17" s="235"/>
      <c r="WPA17" s="235"/>
      <c r="WPB17" s="235"/>
      <c r="WPC17" s="235"/>
      <c r="WPD17" s="235"/>
      <c r="WPE17" s="235"/>
      <c r="WPF17" s="235"/>
      <c r="WPG17" s="235"/>
      <c r="WPH17" s="235"/>
      <c r="WPI17" s="235"/>
      <c r="WPJ17" s="235"/>
      <c r="WPK17" s="235"/>
      <c r="WPL17" s="235"/>
      <c r="WPM17" s="235"/>
      <c r="WPN17" s="235"/>
      <c r="WPO17" s="235"/>
      <c r="WPP17" s="235"/>
      <c r="WPQ17" s="235"/>
      <c r="WPR17" s="235"/>
      <c r="WPS17" s="235"/>
      <c r="WPT17" s="235"/>
      <c r="WPU17" s="235"/>
      <c r="WPV17" s="235"/>
      <c r="WPW17" s="235"/>
      <c r="WPX17" s="235"/>
      <c r="WPY17" s="235"/>
      <c r="WPZ17" s="235"/>
      <c r="WQA17" s="235"/>
      <c r="WQB17" s="235"/>
      <c r="WQC17" s="235"/>
      <c r="WQD17" s="235"/>
      <c r="WQE17" s="235"/>
      <c r="WQF17" s="235"/>
      <c r="WQG17" s="235"/>
      <c r="WQH17" s="235"/>
      <c r="WQI17" s="235"/>
      <c r="WQJ17" s="235"/>
      <c r="WQK17" s="235"/>
      <c r="WQL17" s="235"/>
      <c r="WQM17" s="235"/>
      <c r="WQN17" s="235"/>
      <c r="WQO17" s="235"/>
      <c r="WQP17" s="235"/>
      <c r="WQQ17" s="235"/>
      <c r="WQR17" s="235"/>
      <c r="WQS17" s="235"/>
      <c r="WQT17" s="235"/>
      <c r="WQU17" s="235"/>
      <c r="WQV17" s="235"/>
      <c r="WQW17" s="235"/>
      <c r="WQX17" s="235"/>
      <c r="WQY17" s="235"/>
      <c r="WQZ17" s="235"/>
      <c r="WRA17" s="235"/>
      <c r="WRB17" s="235"/>
      <c r="WRC17" s="235"/>
      <c r="WRD17" s="235"/>
      <c r="WRE17" s="235"/>
      <c r="WRF17" s="235"/>
      <c r="WRG17" s="235"/>
      <c r="WRH17" s="235"/>
      <c r="WRI17" s="235"/>
      <c r="WRJ17" s="235"/>
      <c r="WRK17" s="235"/>
      <c r="WRL17" s="235"/>
      <c r="WRM17" s="235"/>
      <c r="WRN17" s="235"/>
      <c r="WRO17" s="235"/>
      <c r="WRP17" s="235"/>
      <c r="WRQ17" s="235"/>
      <c r="WRR17" s="235"/>
      <c r="WRS17" s="235"/>
      <c r="WRT17" s="235"/>
      <c r="WRU17" s="235"/>
      <c r="WRV17" s="235"/>
      <c r="WRW17" s="235"/>
      <c r="WRX17" s="235"/>
      <c r="WRY17" s="235"/>
      <c r="WRZ17" s="235"/>
      <c r="WSA17" s="235"/>
      <c r="WSB17" s="235"/>
      <c r="WSC17" s="235"/>
      <c r="WSD17" s="235"/>
      <c r="WSE17" s="235"/>
      <c r="WSF17" s="235"/>
      <c r="WSG17" s="235"/>
      <c r="WSH17" s="235"/>
      <c r="WSI17" s="235"/>
      <c r="WSJ17" s="235"/>
      <c r="WSK17" s="235"/>
      <c r="WSL17" s="235"/>
      <c r="WSM17" s="235"/>
      <c r="WSN17" s="235"/>
      <c r="WSO17" s="235"/>
      <c r="WSP17" s="235"/>
      <c r="WSQ17" s="235"/>
      <c r="WSR17" s="235"/>
      <c r="WSS17" s="235"/>
      <c r="WST17" s="235"/>
      <c r="WSU17" s="235"/>
      <c r="WSV17" s="235"/>
      <c r="WSW17" s="235"/>
      <c r="WSX17" s="235"/>
      <c r="WSY17" s="235"/>
      <c r="WSZ17" s="235"/>
      <c r="WTA17" s="235"/>
      <c r="WTB17" s="235"/>
      <c r="WTC17" s="235"/>
      <c r="WTD17" s="235"/>
      <c r="WTE17" s="235"/>
      <c r="WTF17" s="235"/>
      <c r="WTG17" s="235"/>
      <c r="WTH17" s="235"/>
      <c r="WTI17" s="235"/>
      <c r="WTJ17" s="235"/>
      <c r="WTK17" s="235"/>
      <c r="WTL17" s="235"/>
      <c r="WTM17" s="235"/>
      <c r="WTN17" s="235"/>
      <c r="WTO17" s="235"/>
      <c r="WTP17" s="235"/>
      <c r="WTQ17" s="235"/>
      <c r="WTR17" s="235"/>
      <c r="WTS17" s="235"/>
      <c r="WTT17" s="235"/>
      <c r="WTU17" s="235"/>
      <c r="WTV17" s="235"/>
      <c r="WTW17" s="235"/>
      <c r="WTX17" s="235"/>
      <c r="WTY17" s="235"/>
      <c r="WTZ17" s="235"/>
      <c r="WUA17" s="235"/>
      <c r="WUB17" s="235"/>
      <c r="WUC17" s="235"/>
      <c r="WUD17" s="235"/>
      <c r="WUE17" s="235"/>
      <c r="WUF17" s="235"/>
      <c r="WUG17" s="235"/>
      <c r="WUH17" s="235"/>
      <c r="WUI17" s="235"/>
      <c r="WUJ17" s="235"/>
      <c r="WUK17" s="235"/>
      <c r="WUL17" s="235"/>
      <c r="WUM17" s="235"/>
      <c r="WUN17" s="235"/>
      <c r="WUO17" s="235"/>
      <c r="WUP17" s="235"/>
      <c r="WUQ17" s="235"/>
      <c r="WUR17" s="235"/>
      <c r="WUS17" s="235"/>
      <c r="WUT17" s="235"/>
      <c r="WUU17" s="235"/>
      <c r="WUV17" s="235"/>
      <c r="WUW17" s="235"/>
      <c r="WUX17" s="235"/>
      <c r="WUY17" s="235"/>
      <c r="WUZ17" s="235"/>
      <c r="WVA17" s="235"/>
      <c r="WVB17" s="235"/>
      <c r="WVC17" s="235"/>
      <c r="WVD17" s="235"/>
      <c r="WVE17" s="235"/>
      <c r="WVF17" s="235"/>
      <c r="WVG17" s="235"/>
      <c r="WVH17" s="235"/>
      <c r="WVI17" s="235"/>
      <c r="WVJ17" s="235"/>
      <c r="WVK17" s="235"/>
      <c r="WVL17" s="235"/>
      <c r="WVM17" s="235"/>
      <c r="WVN17" s="235"/>
      <c r="WVO17" s="235"/>
      <c r="WVP17" s="235"/>
      <c r="WVQ17" s="235"/>
      <c r="WVR17" s="235"/>
      <c r="WVS17" s="235"/>
      <c r="WVT17" s="235"/>
      <c r="WVU17" s="235"/>
      <c r="WVV17" s="235"/>
      <c r="WVW17" s="235"/>
      <c r="WVX17" s="235"/>
      <c r="WVY17" s="235"/>
      <c r="WVZ17" s="235"/>
      <c r="WWA17" s="235"/>
      <c r="WWB17" s="235"/>
      <c r="WWC17" s="235"/>
      <c r="WWD17" s="235"/>
      <c r="WWE17" s="235"/>
      <c r="WWF17" s="235"/>
      <c r="WWG17" s="235"/>
      <c r="WWH17" s="235"/>
      <c r="WWI17" s="235"/>
      <c r="WWJ17" s="235"/>
      <c r="WWK17" s="235"/>
      <c r="WWL17" s="235"/>
      <c r="WWM17" s="235"/>
      <c r="WWN17" s="235"/>
      <c r="WWO17" s="235"/>
      <c r="WWP17" s="235"/>
      <c r="WWQ17" s="235"/>
      <c r="WWR17" s="235"/>
      <c r="WWS17" s="235"/>
      <c r="WWT17" s="235"/>
      <c r="WWU17" s="235"/>
      <c r="WWV17" s="235"/>
      <c r="WWW17" s="235"/>
      <c r="WWX17" s="235"/>
      <c r="WWY17" s="235"/>
      <c r="WWZ17" s="235"/>
      <c r="WXA17" s="235"/>
      <c r="WXB17" s="235"/>
      <c r="WXC17" s="235"/>
      <c r="WXD17" s="235"/>
      <c r="WXE17" s="235"/>
      <c r="WXF17" s="235"/>
      <c r="WXG17" s="235"/>
      <c r="WXH17" s="235"/>
      <c r="WXI17" s="235"/>
      <c r="WXJ17" s="235"/>
      <c r="WXK17" s="235"/>
      <c r="WXL17" s="235"/>
      <c r="WXM17" s="235"/>
      <c r="WXN17" s="235"/>
      <c r="WXO17" s="235"/>
      <c r="WXP17" s="235"/>
      <c r="WXQ17" s="235"/>
      <c r="WXR17" s="235"/>
      <c r="WXS17" s="235"/>
      <c r="WXT17" s="235"/>
      <c r="WXU17" s="235"/>
      <c r="WXV17" s="235"/>
      <c r="WXW17" s="235"/>
      <c r="WXX17" s="235"/>
      <c r="WXY17" s="235"/>
      <c r="WXZ17" s="235"/>
      <c r="WYA17" s="235"/>
      <c r="WYB17" s="235"/>
      <c r="WYC17" s="235"/>
      <c r="WYD17" s="235"/>
      <c r="WYE17" s="235"/>
      <c r="WYF17" s="235"/>
      <c r="WYG17" s="235"/>
      <c r="WYH17" s="235"/>
      <c r="WYI17" s="235"/>
      <c r="WYJ17" s="235"/>
      <c r="WYK17" s="235"/>
      <c r="WYL17" s="235"/>
      <c r="WYM17" s="235"/>
      <c r="WYN17" s="235"/>
      <c r="WYO17" s="235"/>
      <c r="WYP17" s="235"/>
      <c r="WYQ17" s="235"/>
      <c r="WYR17" s="235"/>
      <c r="WYS17" s="235"/>
      <c r="WYT17" s="235"/>
      <c r="WYU17" s="235"/>
      <c r="WYV17" s="235"/>
      <c r="WYW17" s="235"/>
      <c r="WYX17" s="235"/>
      <c r="WYY17" s="235"/>
      <c r="WYZ17" s="235"/>
      <c r="WZA17" s="235"/>
      <c r="WZB17" s="235"/>
      <c r="WZC17" s="235"/>
      <c r="WZD17" s="235"/>
      <c r="WZE17" s="235"/>
      <c r="WZF17" s="235"/>
      <c r="WZG17" s="235"/>
      <c r="WZH17" s="235"/>
      <c r="WZI17" s="235"/>
      <c r="WZJ17" s="235"/>
      <c r="WZK17" s="235"/>
      <c r="WZL17" s="235"/>
      <c r="WZM17" s="235"/>
      <c r="WZN17" s="235"/>
      <c r="WZO17" s="235"/>
      <c r="WZP17" s="235"/>
      <c r="WZQ17" s="235"/>
      <c r="WZR17" s="235"/>
      <c r="WZS17" s="235"/>
      <c r="WZT17" s="235"/>
      <c r="WZU17" s="235"/>
      <c r="WZV17" s="235"/>
      <c r="WZW17" s="235"/>
      <c r="WZX17" s="235"/>
      <c r="WZY17" s="235"/>
      <c r="WZZ17" s="235"/>
      <c r="XAA17" s="235"/>
      <c r="XAB17" s="235"/>
      <c r="XAC17" s="235"/>
      <c r="XAD17" s="235"/>
      <c r="XAE17" s="235"/>
      <c r="XAF17" s="235"/>
      <c r="XAG17" s="235"/>
      <c r="XAH17" s="235"/>
      <c r="XAI17" s="235"/>
      <c r="XAJ17" s="235"/>
      <c r="XAK17" s="235"/>
      <c r="XAL17" s="235"/>
      <c r="XAM17" s="235"/>
      <c r="XAN17" s="235"/>
      <c r="XAO17" s="235"/>
      <c r="XAP17" s="235"/>
      <c r="XAQ17" s="235"/>
      <c r="XAR17" s="235"/>
      <c r="XAS17" s="235"/>
      <c r="XAT17" s="235"/>
      <c r="XAU17" s="235"/>
      <c r="XAV17" s="235"/>
      <c r="XAW17" s="235"/>
      <c r="XAX17" s="235"/>
      <c r="XAY17" s="235"/>
      <c r="XAZ17" s="235"/>
      <c r="XBA17" s="235"/>
      <c r="XBB17" s="235"/>
      <c r="XBC17" s="235"/>
      <c r="XBD17" s="235"/>
      <c r="XBE17" s="235"/>
      <c r="XBF17" s="235"/>
      <c r="XBG17" s="235"/>
      <c r="XBH17" s="235"/>
      <c r="XBI17" s="235"/>
      <c r="XBJ17" s="235"/>
      <c r="XBK17" s="235"/>
      <c r="XBL17" s="235"/>
      <c r="XBM17" s="235"/>
      <c r="XBN17" s="235"/>
      <c r="XBO17" s="235"/>
      <c r="XBP17" s="235"/>
      <c r="XBQ17" s="235"/>
      <c r="XBR17" s="235"/>
      <c r="XBS17" s="235"/>
      <c r="XBT17" s="235"/>
      <c r="XBU17" s="235"/>
      <c r="XBV17" s="235"/>
      <c r="XBW17" s="235"/>
      <c r="XBX17" s="235"/>
      <c r="XBY17" s="235"/>
      <c r="XBZ17" s="235"/>
      <c r="XCA17" s="235"/>
      <c r="XCB17" s="235"/>
      <c r="XCC17" s="235"/>
      <c r="XCD17" s="235"/>
      <c r="XCE17" s="235"/>
      <c r="XCF17" s="235"/>
      <c r="XCG17" s="235"/>
      <c r="XCH17" s="235"/>
      <c r="XCI17" s="235"/>
      <c r="XCJ17" s="235"/>
      <c r="XCK17" s="235"/>
      <c r="XCL17" s="235"/>
      <c r="XCM17" s="235"/>
      <c r="XCN17" s="235"/>
      <c r="XCO17" s="235"/>
      <c r="XCP17" s="235"/>
      <c r="XCQ17" s="235"/>
      <c r="XCR17" s="235"/>
      <c r="XCS17" s="235"/>
      <c r="XCT17" s="235"/>
      <c r="XCU17" s="235"/>
      <c r="XCV17" s="235"/>
      <c r="XCW17" s="235"/>
      <c r="XCX17" s="235"/>
      <c r="XCY17" s="235"/>
      <c r="XCZ17" s="235"/>
      <c r="XDA17" s="235"/>
      <c r="XDB17" s="235"/>
      <c r="XDC17" s="235"/>
      <c r="XDD17" s="235"/>
      <c r="XDE17" s="235"/>
      <c r="XDF17" s="235"/>
      <c r="XDG17" s="235"/>
      <c r="XDH17" s="235"/>
      <c r="XDI17" s="235"/>
      <c r="XDJ17" s="235"/>
      <c r="XDK17" s="235"/>
      <c r="XDL17" s="235"/>
      <c r="XDM17" s="235"/>
      <c r="XDN17" s="235"/>
      <c r="XDO17" s="235"/>
      <c r="XDP17" s="235"/>
      <c r="XDQ17" s="235"/>
      <c r="XDR17" s="235"/>
      <c r="XDS17" s="235"/>
      <c r="XDT17" s="235"/>
      <c r="XDU17" s="235"/>
      <c r="XDV17" s="235"/>
      <c r="XDW17" s="235"/>
      <c r="XDX17" s="235"/>
      <c r="XDY17" s="235"/>
      <c r="XDZ17" s="235"/>
      <c r="XEA17" s="235"/>
      <c r="XEB17" s="235"/>
      <c r="XEC17" s="235"/>
      <c r="XED17" s="235"/>
      <c r="XEE17" s="235"/>
      <c r="XEF17" s="235"/>
      <c r="XEG17" s="235"/>
      <c r="XEH17" s="235"/>
      <c r="XEI17" s="235"/>
      <c r="XEJ17" s="235"/>
      <c r="XEK17" s="235"/>
      <c r="XEL17" s="235"/>
      <c r="XEM17" s="235"/>
      <c r="XEN17" s="235"/>
      <c r="XEO17" s="235"/>
      <c r="XEP17" s="235"/>
      <c r="XEQ17" s="235"/>
      <c r="XER17" s="235"/>
      <c r="XES17" s="235"/>
      <c r="XET17" s="235"/>
      <c r="XEU17" s="235"/>
      <c r="XEV17" s="235"/>
      <c r="XEW17" s="235"/>
      <c r="XEX17" s="235"/>
      <c r="XEY17" s="235"/>
      <c r="XEZ17" s="235"/>
      <c r="XFA17" s="235"/>
      <c r="XFB17" s="235"/>
      <c r="XFC17" s="235"/>
      <c r="XFD17" s="235"/>
    </row>
    <row r="18" s="213" customFormat="1" ht="18" customHeight="1" spans="1:37 14370:16384">
      <c r="A18" s="236" t="s">
        <v>144</v>
      </c>
      <c r="B18" s="233">
        <f t="shared" si="0"/>
        <v>208</v>
      </c>
      <c r="C18" s="233">
        <f t="shared" si="1"/>
        <v>124</v>
      </c>
      <c r="D18" s="209">
        <v>124</v>
      </c>
      <c r="E18" s="209"/>
      <c r="F18" s="209"/>
      <c r="G18" s="209"/>
      <c r="H18" s="233">
        <f t="shared" si="5"/>
        <v>35</v>
      </c>
      <c r="I18" s="209">
        <v>35</v>
      </c>
      <c r="J18" s="209"/>
      <c r="K18" s="209"/>
      <c r="L18" s="209"/>
      <c r="M18" s="209"/>
      <c r="N18" s="209"/>
      <c r="O18" s="209"/>
      <c r="P18" s="209"/>
      <c r="Q18" s="209"/>
      <c r="R18" s="209"/>
      <c r="S18" s="233">
        <f t="shared" si="2"/>
        <v>0</v>
      </c>
      <c r="T18" s="209"/>
      <c r="U18" s="209"/>
      <c r="V18" s="209"/>
      <c r="W18" s="209"/>
      <c r="X18" s="209"/>
      <c r="Y18" s="233">
        <f t="shared" si="3"/>
        <v>49</v>
      </c>
      <c r="Z18" s="209">
        <v>47</v>
      </c>
      <c r="AA18" s="209">
        <v>2</v>
      </c>
      <c r="AB18" s="209"/>
      <c r="AC18" s="209"/>
      <c r="AD18" s="233">
        <f t="shared" si="4"/>
        <v>0</v>
      </c>
      <c r="AE18" s="209"/>
      <c r="AF18" s="209"/>
      <c r="AG18" s="209"/>
      <c r="AH18" s="209"/>
      <c r="AI18" s="209"/>
      <c r="AJ18" s="209"/>
      <c r="AK18" s="209"/>
      <c r="AL18" s="213"/>
      <c r="AM18" s="213"/>
      <c r="UFR18" s="235"/>
      <c r="UFS18" s="235"/>
      <c r="UFT18" s="235"/>
      <c r="UFU18" s="235"/>
      <c r="UFV18" s="235"/>
      <c r="UFW18" s="235"/>
      <c r="UFX18" s="235"/>
      <c r="UFY18" s="235"/>
      <c r="UFZ18" s="235"/>
      <c r="UGA18" s="235"/>
      <c r="UGB18" s="235"/>
      <c r="UGC18" s="235"/>
      <c r="UGD18" s="235"/>
      <c r="UGE18" s="235"/>
      <c r="UGF18" s="235"/>
      <c r="UGG18" s="235"/>
      <c r="UGH18" s="235"/>
      <c r="UGI18" s="235"/>
      <c r="UGJ18" s="235"/>
      <c r="UGK18" s="235"/>
      <c r="UGL18" s="235"/>
      <c r="UGM18" s="235"/>
      <c r="UGN18" s="235"/>
      <c r="UGO18" s="235"/>
      <c r="UGP18" s="235"/>
      <c r="UGQ18" s="235"/>
      <c r="UGR18" s="235"/>
      <c r="UGS18" s="235"/>
      <c r="UGT18" s="235"/>
      <c r="UGU18" s="235"/>
      <c r="UGV18" s="235"/>
      <c r="UGW18" s="235"/>
      <c r="UGX18" s="235"/>
      <c r="UGY18" s="235"/>
      <c r="UGZ18" s="235"/>
      <c r="UHA18" s="235"/>
      <c r="UHB18" s="235"/>
      <c r="UHC18" s="235"/>
      <c r="UHD18" s="235"/>
      <c r="UHE18" s="235"/>
      <c r="UHF18" s="235"/>
      <c r="UHG18" s="235"/>
      <c r="UHH18" s="235"/>
      <c r="UHI18" s="235"/>
      <c r="UHJ18" s="235"/>
      <c r="UHK18" s="235"/>
      <c r="UHL18" s="235"/>
      <c r="UHM18" s="235"/>
      <c r="UHN18" s="235"/>
      <c r="UHO18" s="235"/>
      <c r="UHP18" s="235"/>
      <c r="UHQ18" s="235"/>
      <c r="UHR18" s="235"/>
      <c r="UHS18" s="235"/>
      <c r="UHT18" s="235"/>
      <c r="UHU18" s="235"/>
      <c r="UHV18" s="235"/>
      <c r="UHW18" s="235"/>
      <c r="UHX18" s="235"/>
      <c r="UHY18" s="235"/>
      <c r="UHZ18" s="235"/>
      <c r="UIA18" s="235"/>
      <c r="UIB18" s="235"/>
      <c r="UIC18" s="235"/>
      <c r="UID18" s="235"/>
      <c r="UIE18" s="235"/>
      <c r="UIF18" s="235"/>
      <c r="UIG18" s="235"/>
      <c r="UIH18" s="235"/>
      <c r="UII18" s="235"/>
      <c r="UIJ18" s="235"/>
      <c r="UIK18" s="235"/>
      <c r="UIL18" s="235"/>
      <c r="UIM18" s="235"/>
      <c r="UIN18" s="235"/>
      <c r="UIO18" s="235"/>
      <c r="UIP18" s="235"/>
      <c r="UIQ18" s="235"/>
      <c r="UIR18" s="235"/>
      <c r="UIS18" s="235"/>
      <c r="UIT18" s="235"/>
      <c r="UIU18" s="235"/>
      <c r="UIV18" s="235"/>
      <c r="UIW18" s="235"/>
      <c r="UIX18" s="235"/>
      <c r="UIY18" s="235"/>
      <c r="UIZ18" s="235"/>
      <c r="UJA18" s="235"/>
      <c r="UJB18" s="235"/>
      <c r="UJC18" s="235"/>
      <c r="UJD18" s="235"/>
      <c r="UJE18" s="235"/>
      <c r="UJF18" s="235"/>
      <c r="UJG18" s="235"/>
      <c r="UJH18" s="235"/>
      <c r="UJI18" s="235"/>
      <c r="UJJ18" s="235"/>
      <c r="UJK18" s="235"/>
      <c r="UJL18" s="235"/>
      <c r="UJM18" s="235"/>
      <c r="UJN18" s="235"/>
      <c r="UJO18" s="235"/>
      <c r="UJP18" s="235"/>
      <c r="UJQ18" s="235"/>
      <c r="UJR18" s="235"/>
      <c r="UJS18" s="235"/>
      <c r="UJT18" s="235"/>
      <c r="UJU18" s="235"/>
      <c r="UJV18" s="235"/>
      <c r="UJW18" s="235"/>
      <c r="UJX18" s="235"/>
      <c r="UJY18" s="235"/>
      <c r="UJZ18" s="235"/>
      <c r="UKA18" s="235"/>
      <c r="UKB18" s="235"/>
      <c r="UKC18" s="235"/>
      <c r="UKD18" s="235"/>
      <c r="UKE18" s="235"/>
      <c r="UKF18" s="235"/>
      <c r="UKG18" s="235"/>
      <c r="UKH18" s="235"/>
      <c r="UKI18" s="235"/>
      <c r="UKJ18" s="235"/>
      <c r="UKK18" s="235"/>
      <c r="UKL18" s="235"/>
      <c r="UKM18" s="235"/>
      <c r="UKN18" s="235"/>
      <c r="UKO18" s="235"/>
      <c r="UKP18" s="235"/>
      <c r="UKQ18" s="235"/>
      <c r="UKR18" s="235"/>
      <c r="UKS18" s="235"/>
      <c r="UKT18" s="235"/>
      <c r="UKU18" s="235"/>
      <c r="UKV18" s="235"/>
      <c r="UKW18" s="235"/>
      <c r="UKX18" s="235"/>
      <c r="UKY18" s="235"/>
      <c r="UKZ18" s="235"/>
      <c r="ULA18" s="235"/>
      <c r="ULB18" s="235"/>
      <c r="ULC18" s="235"/>
      <c r="ULD18" s="235"/>
      <c r="ULE18" s="235"/>
      <c r="ULF18" s="235"/>
      <c r="ULG18" s="235"/>
      <c r="ULH18" s="235"/>
      <c r="ULI18" s="235"/>
      <c r="ULJ18" s="235"/>
      <c r="ULK18" s="235"/>
      <c r="ULL18" s="235"/>
      <c r="ULM18" s="235"/>
      <c r="ULN18" s="235"/>
      <c r="ULO18" s="235"/>
      <c r="ULP18" s="235"/>
      <c r="ULQ18" s="235"/>
      <c r="ULR18" s="235"/>
      <c r="ULS18" s="235"/>
      <c r="ULT18" s="235"/>
      <c r="ULU18" s="235"/>
      <c r="ULV18" s="235"/>
      <c r="ULW18" s="235"/>
      <c r="ULX18" s="235"/>
      <c r="ULY18" s="235"/>
      <c r="ULZ18" s="235"/>
      <c r="UMA18" s="235"/>
      <c r="UMB18" s="235"/>
      <c r="UMC18" s="235"/>
      <c r="UMD18" s="235"/>
      <c r="UME18" s="235"/>
      <c r="UMF18" s="235"/>
      <c r="UMG18" s="235"/>
      <c r="UMH18" s="235"/>
      <c r="UMI18" s="235"/>
      <c r="UMJ18" s="235"/>
      <c r="UMK18" s="235"/>
      <c r="UML18" s="235"/>
      <c r="UMM18" s="235"/>
      <c r="UMN18" s="235"/>
      <c r="UMO18" s="235"/>
      <c r="UMP18" s="235"/>
      <c r="UMQ18" s="235"/>
      <c r="UMR18" s="235"/>
      <c r="UMS18" s="235"/>
      <c r="UMT18" s="235"/>
      <c r="UMU18" s="235"/>
      <c r="UMV18" s="235"/>
      <c r="UMW18" s="235"/>
      <c r="UMX18" s="235"/>
      <c r="UMY18" s="235"/>
      <c r="UMZ18" s="235"/>
      <c r="UNA18" s="235"/>
      <c r="UNB18" s="235"/>
      <c r="UNC18" s="235"/>
      <c r="UND18" s="235"/>
      <c r="UNE18" s="235"/>
      <c r="UNF18" s="235"/>
      <c r="UNG18" s="235"/>
      <c r="UNH18" s="235"/>
      <c r="UNI18" s="235"/>
      <c r="UNJ18" s="235"/>
      <c r="UNK18" s="235"/>
      <c r="UNL18" s="235"/>
      <c r="UNM18" s="235"/>
      <c r="UNN18" s="235"/>
      <c r="UNO18" s="235"/>
      <c r="UNP18" s="235"/>
      <c r="UNQ18" s="235"/>
      <c r="UNR18" s="235"/>
      <c r="UNS18" s="235"/>
      <c r="UNT18" s="235"/>
      <c r="UNU18" s="235"/>
      <c r="UNV18" s="235"/>
      <c r="UNW18" s="235"/>
      <c r="UNX18" s="235"/>
      <c r="UNY18" s="235"/>
      <c r="UNZ18" s="235"/>
      <c r="UOA18" s="235"/>
      <c r="UOB18" s="235"/>
      <c r="UOC18" s="235"/>
      <c r="UOD18" s="235"/>
      <c r="UOE18" s="235"/>
      <c r="UOF18" s="235"/>
      <c r="UOG18" s="235"/>
      <c r="UOH18" s="235"/>
      <c r="UOI18" s="235"/>
      <c r="UOJ18" s="235"/>
      <c r="UOK18" s="235"/>
      <c r="UOL18" s="235"/>
      <c r="UOM18" s="235"/>
      <c r="UON18" s="235"/>
      <c r="UOO18" s="235"/>
      <c r="UOP18" s="235"/>
      <c r="UOQ18" s="235"/>
      <c r="UOR18" s="235"/>
      <c r="UOS18" s="235"/>
      <c r="UOT18" s="235"/>
      <c r="UOU18" s="235"/>
      <c r="UOV18" s="235"/>
      <c r="UOW18" s="235"/>
      <c r="UOX18" s="235"/>
      <c r="UOY18" s="235"/>
      <c r="UOZ18" s="235"/>
      <c r="UPA18" s="235"/>
      <c r="UPB18" s="235"/>
      <c r="UPC18" s="235"/>
      <c r="UPD18" s="235"/>
      <c r="UPE18" s="235"/>
      <c r="UPF18" s="235"/>
      <c r="UPG18" s="235"/>
      <c r="UPH18" s="235"/>
      <c r="UPI18" s="235"/>
      <c r="UPJ18" s="235"/>
      <c r="UPK18" s="235"/>
      <c r="UPL18" s="235"/>
      <c r="UPM18" s="235"/>
      <c r="UPN18" s="235"/>
      <c r="UPO18" s="235"/>
      <c r="UPP18" s="235"/>
      <c r="UPQ18" s="235"/>
      <c r="UPR18" s="235"/>
      <c r="UPS18" s="235"/>
      <c r="UPT18" s="235"/>
      <c r="UPU18" s="235"/>
      <c r="UPV18" s="235"/>
      <c r="UPW18" s="235"/>
      <c r="UPX18" s="235"/>
      <c r="UPY18" s="235"/>
      <c r="UPZ18" s="235"/>
      <c r="UQA18" s="235"/>
      <c r="UQB18" s="235"/>
      <c r="UQC18" s="235"/>
      <c r="UQD18" s="235"/>
      <c r="UQE18" s="235"/>
      <c r="UQF18" s="235"/>
      <c r="UQG18" s="235"/>
      <c r="UQH18" s="235"/>
      <c r="UQI18" s="235"/>
      <c r="UQJ18" s="235"/>
      <c r="UQK18" s="235"/>
      <c r="UQL18" s="235"/>
      <c r="UQM18" s="235"/>
      <c r="UQN18" s="235"/>
      <c r="UQO18" s="235"/>
      <c r="UQP18" s="235"/>
      <c r="UQQ18" s="235"/>
      <c r="UQR18" s="235"/>
      <c r="UQS18" s="235"/>
      <c r="UQT18" s="235"/>
      <c r="UQU18" s="235"/>
      <c r="UQV18" s="235"/>
      <c r="UQW18" s="235"/>
      <c r="UQX18" s="235"/>
      <c r="UQY18" s="235"/>
      <c r="UQZ18" s="235"/>
      <c r="URA18" s="235"/>
      <c r="URB18" s="235"/>
      <c r="URC18" s="235"/>
      <c r="URD18" s="235"/>
      <c r="URE18" s="235"/>
      <c r="URF18" s="235"/>
      <c r="URG18" s="235"/>
      <c r="URH18" s="235"/>
      <c r="URI18" s="235"/>
      <c r="URJ18" s="235"/>
      <c r="URK18" s="235"/>
      <c r="URL18" s="235"/>
      <c r="URM18" s="235"/>
      <c r="URN18" s="235"/>
      <c r="URO18" s="235"/>
      <c r="URP18" s="235"/>
      <c r="URQ18" s="235"/>
      <c r="URR18" s="235"/>
      <c r="URS18" s="235"/>
      <c r="URT18" s="235"/>
      <c r="URU18" s="235"/>
      <c r="URV18" s="235"/>
      <c r="URW18" s="235"/>
      <c r="URX18" s="235"/>
      <c r="URY18" s="235"/>
      <c r="URZ18" s="235"/>
      <c r="USA18" s="235"/>
      <c r="USB18" s="235"/>
      <c r="USC18" s="235"/>
      <c r="USD18" s="235"/>
      <c r="USE18" s="235"/>
      <c r="USF18" s="235"/>
      <c r="USG18" s="235"/>
      <c r="USH18" s="235"/>
      <c r="USI18" s="235"/>
      <c r="USJ18" s="235"/>
      <c r="USK18" s="235"/>
      <c r="USL18" s="235"/>
      <c r="USM18" s="235"/>
      <c r="USN18" s="235"/>
      <c r="USO18" s="235"/>
      <c r="USP18" s="235"/>
      <c r="USQ18" s="235"/>
      <c r="USR18" s="235"/>
      <c r="USS18" s="235"/>
      <c r="UST18" s="235"/>
      <c r="USU18" s="235"/>
      <c r="USV18" s="235"/>
      <c r="USW18" s="235"/>
      <c r="USX18" s="235"/>
      <c r="USY18" s="235"/>
      <c r="USZ18" s="235"/>
      <c r="UTA18" s="235"/>
      <c r="UTB18" s="235"/>
      <c r="UTC18" s="235"/>
      <c r="UTD18" s="235"/>
      <c r="UTE18" s="235"/>
      <c r="UTF18" s="235"/>
      <c r="UTG18" s="235"/>
      <c r="UTH18" s="235"/>
      <c r="UTI18" s="235"/>
      <c r="UTJ18" s="235"/>
      <c r="UTK18" s="235"/>
      <c r="UTL18" s="235"/>
      <c r="UTM18" s="235"/>
      <c r="UTN18" s="235"/>
      <c r="UTO18" s="235"/>
      <c r="UTP18" s="235"/>
      <c r="UTQ18" s="235"/>
      <c r="UTR18" s="235"/>
      <c r="UTS18" s="235"/>
      <c r="UTT18" s="235"/>
      <c r="UTU18" s="235"/>
      <c r="UTV18" s="235"/>
      <c r="UTW18" s="235"/>
      <c r="UTX18" s="235"/>
      <c r="UTY18" s="235"/>
      <c r="UTZ18" s="235"/>
      <c r="UUA18" s="235"/>
      <c r="UUB18" s="235"/>
      <c r="UUC18" s="235"/>
      <c r="UUD18" s="235"/>
      <c r="UUE18" s="235"/>
      <c r="UUF18" s="235"/>
      <c r="UUG18" s="235"/>
      <c r="UUH18" s="235"/>
      <c r="UUI18" s="235"/>
      <c r="UUJ18" s="235"/>
      <c r="UUK18" s="235"/>
      <c r="UUL18" s="235"/>
      <c r="UUM18" s="235"/>
      <c r="UUN18" s="235"/>
      <c r="UUO18" s="235"/>
      <c r="UUP18" s="235"/>
      <c r="UUQ18" s="235"/>
      <c r="UUR18" s="235"/>
      <c r="UUS18" s="235"/>
      <c r="UUT18" s="235"/>
      <c r="UUU18" s="235"/>
      <c r="UUV18" s="235"/>
      <c r="UUW18" s="235"/>
      <c r="UUX18" s="235"/>
      <c r="UUY18" s="235"/>
      <c r="UUZ18" s="235"/>
      <c r="UVA18" s="235"/>
      <c r="UVB18" s="235"/>
      <c r="UVC18" s="235"/>
      <c r="UVD18" s="235"/>
      <c r="UVE18" s="235"/>
      <c r="UVF18" s="235"/>
      <c r="UVG18" s="235"/>
      <c r="UVH18" s="235"/>
      <c r="UVI18" s="235"/>
      <c r="UVJ18" s="235"/>
      <c r="UVK18" s="235"/>
      <c r="UVL18" s="235"/>
      <c r="UVM18" s="235"/>
      <c r="UVN18" s="235"/>
      <c r="UVO18" s="235"/>
      <c r="UVP18" s="235"/>
      <c r="UVQ18" s="235"/>
      <c r="UVR18" s="235"/>
      <c r="UVS18" s="235"/>
      <c r="UVT18" s="235"/>
      <c r="UVU18" s="235"/>
      <c r="UVV18" s="235"/>
      <c r="UVW18" s="235"/>
      <c r="UVX18" s="235"/>
      <c r="UVY18" s="235"/>
      <c r="UVZ18" s="235"/>
      <c r="UWA18" s="235"/>
      <c r="UWB18" s="235"/>
      <c r="UWC18" s="235"/>
      <c r="UWD18" s="235"/>
      <c r="UWE18" s="235"/>
      <c r="UWF18" s="235"/>
      <c r="UWG18" s="235"/>
      <c r="UWH18" s="235"/>
      <c r="UWI18" s="235"/>
      <c r="UWJ18" s="235"/>
      <c r="UWK18" s="235"/>
      <c r="UWL18" s="235"/>
      <c r="UWM18" s="235"/>
      <c r="UWN18" s="235"/>
      <c r="UWO18" s="235"/>
      <c r="UWP18" s="235"/>
      <c r="UWQ18" s="235"/>
      <c r="UWR18" s="235"/>
      <c r="UWS18" s="235"/>
      <c r="UWT18" s="235"/>
      <c r="UWU18" s="235"/>
      <c r="UWV18" s="235"/>
      <c r="UWW18" s="235"/>
      <c r="UWX18" s="235"/>
      <c r="UWY18" s="235"/>
      <c r="UWZ18" s="235"/>
      <c r="UXA18" s="235"/>
      <c r="UXB18" s="235"/>
      <c r="UXC18" s="235"/>
      <c r="UXD18" s="235"/>
      <c r="UXE18" s="235"/>
      <c r="UXF18" s="235"/>
      <c r="UXG18" s="235"/>
      <c r="UXH18" s="235"/>
      <c r="UXI18" s="235"/>
      <c r="UXJ18" s="235"/>
      <c r="UXK18" s="235"/>
      <c r="UXL18" s="235"/>
      <c r="UXM18" s="235"/>
      <c r="UXN18" s="235"/>
      <c r="UXO18" s="235"/>
      <c r="UXP18" s="235"/>
      <c r="UXQ18" s="235"/>
      <c r="UXR18" s="235"/>
      <c r="UXS18" s="235"/>
      <c r="UXT18" s="235"/>
      <c r="UXU18" s="235"/>
      <c r="UXV18" s="235"/>
      <c r="UXW18" s="235"/>
      <c r="UXX18" s="235"/>
      <c r="UXY18" s="235"/>
      <c r="UXZ18" s="235"/>
      <c r="UYA18" s="235"/>
      <c r="UYB18" s="235"/>
      <c r="UYC18" s="235"/>
      <c r="UYD18" s="235"/>
      <c r="UYE18" s="235"/>
      <c r="UYF18" s="235"/>
      <c r="UYG18" s="235"/>
      <c r="UYH18" s="235"/>
      <c r="UYI18" s="235"/>
      <c r="UYJ18" s="235"/>
      <c r="UYK18" s="235"/>
      <c r="UYL18" s="235"/>
      <c r="UYM18" s="235"/>
      <c r="UYN18" s="235"/>
      <c r="UYO18" s="235"/>
      <c r="UYP18" s="235"/>
      <c r="UYQ18" s="235"/>
      <c r="UYR18" s="235"/>
      <c r="UYS18" s="235"/>
      <c r="UYT18" s="235"/>
      <c r="UYU18" s="235"/>
      <c r="UYV18" s="235"/>
      <c r="UYW18" s="235"/>
      <c r="UYX18" s="235"/>
      <c r="UYY18" s="235"/>
      <c r="UYZ18" s="235"/>
      <c r="UZA18" s="235"/>
      <c r="UZB18" s="235"/>
      <c r="UZC18" s="235"/>
      <c r="UZD18" s="235"/>
      <c r="UZE18" s="235"/>
      <c r="UZF18" s="235"/>
      <c r="UZG18" s="235"/>
      <c r="UZH18" s="235"/>
      <c r="UZI18" s="235"/>
      <c r="UZJ18" s="235"/>
      <c r="UZK18" s="235"/>
      <c r="UZL18" s="235"/>
      <c r="UZM18" s="235"/>
      <c r="UZN18" s="235"/>
      <c r="UZO18" s="235"/>
      <c r="UZP18" s="235"/>
      <c r="UZQ18" s="235"/>
      <c r="UZR18" s="235"/>
      <c r="UZS18" s="235"/>
      <c r="UZT18" s="235"/>
      <c r="UZU18" s="235"/>
      <c r="UZV18" s="235"/>
      <c r="UZW18" s="235"/>
      <c r="UZX18" s="235"/>
      <c r="UZY18" s="235"/>
      <c r="UZZ18" s="235"/>
      <c r="VAA18" s="235"/>
      <c r="VAB18" s="235"/>
      <c r="VAC18" s="235"/>
      <c r="VAD18" s="235"/>
      <c r="VAE18" s="235"/>
      <c r="VAF18" s="235"/>
      <c r="VAG18" s="235"/>
      <c r="VAH18" s="235"/>
      <c r="VAI18" s="235"/>
      <c r="VAJ18" s="235"/>
      <c r="VAK18" s="235"/>
      <c r="VAL18" s="235"/>
      <c r="VAM18" s="235"/>
      <c r="VAN18" s="235"/>
      <c r="VAO18" s="235"/>
      <c r="VAP18" s="235"/>
      <c r="VAQ18" s="235"/>
      <c r="VAR18" s="235"/>
      <c r="VAS18" s="235"/>
      <c r="VAT18" s="235"/>
      <c r="VAU18" s="235"/>
      <c r="VAV18" s="235"/>
      <c r="VAW18" s="235"/>
      <c r="VAX18" s="235"/>
      <c r="VAY18" s="235"/>
      <c r="VAZ18" s="235"/>
      <c r="VBA18" s="235"/>
      <c r="VBB18" s="235"/>
      <c r="VBC18" s="235"/>
      <c r="VBD18" s="235"/>
      <c r="VBE18" s="235"/>
      <c r="VBF18" s="235"/>
      <c r="VBG18" s="235"/>
      <c r="VBH18" s="235"/>
      <c r="VBI18" s="235"/>
      <c r="VBJ18" s="235"/>
      <c r="VBK18" s="235"/>
      <c r="VBL18" s="235"/>
      <c r="VBM18" s="235"/>
      <c r="VBN18" s="235"/>
      <c r="VBO18" s="235"/>
      <c r="VBP18" s="235"/>
      <c r="VBQ18" s="235"/>
      <c r="VBR18" s="235"/>
      <c r="VBS18" s="235"/>
      <c r="VBT18" s="235"/>
      <c r="VBU18" s="235"/>
      <c r="VBV18" s="235"/>
      <c r="VBW18" s="235"/>
      <c r="VBX18" s="235"/>
      <c r="VBY18" s="235"/>
      <c r="VBZ18" s="235"/>
      <c r="VCA18" s="235"/>
      <c r="VCB18" s="235"/>
      <c r="VCC18" s="235"/>
      <c r="VCD18" s="235"/>
      <c r="VCE18" s="235"/>
      <c r="VCF18" s="235"/>
      <c r="VCG18" s="235"/>
      <c r="VCH18" s="235"/>
      <c r="VCI18" s="235"/>
      <c r="VCJ18" s="235"/>
      <c r="VCK18" s="235"/>
      <c r="VCL18" s="235"/>
      <c r="VCM18" s="235"/>
      <c r="VCN18" s="235"/>
      <c r="VCO18" s="235"/>
      <c r="VCP18" s="235"/>
      <c r="VCQ18" s="235"/>
      <c r="VCR18" s="235"/>
      <c r="VCS18" s="235"/>
      <c r="VCT18" s="235"/>
      <c r="VCU18" s="235"/>
      <c r="VCV18" s="235"/>
      <c r="VCW18" s="235"/>
      <c r="VCX18" s="235"/>
      <c r="VCY18" s="235"/>
      <c r="VCZ18" s="235"/>
      <c r="VDA18" s="235"/>
      <c r="VDB18" s="235"/>
      <c r="VDC18" s="235"/>
      <c r="VDD18" s="235"/>
      <c r="VDE18" s="235"/>
      <c r="VDF18" s="235"/>
      <c r="VDG18" s="235"/>
      <c r="VDH18" s="235"/>
      <c r="VDI18" s="235"/>
      <c r="VDJ18" s="235"/>
      <c r="VDK18" s="235"/>
      <c r="VDL18" s="235"/>
      <c r="VDM18" s="235"/>
      <c r="VDN18" s="235"/>
      <c r="VDO18" s="235"/>
      <c r="VDP18" s="235"/>
      <c r="VDQ18" s="235"/>
      <c r="VDR18" s="235"/>
      <c r="VDS18" s="235"/>
      <c r="VDT18" s="235"/>
      <c r="VDU18" s="235"/>
      <c r="VDV18" s="235"/>
      <c r="VDW18" s="235"/>
      <c r="VDX18" s="235"/>
      <c r="VDY18" s="235"/>
      <c r="VDZ18" s="235"/>
      <c r="VEA18" s="235"/>
      <c r="VEB18" s="235"/>
      <c r="VEC18" s="235"/>
      <c r="VED18" s="235"/>
      <c r="VEE18" s="235"/>
      <c r="VEF18" s="235"/>
      <c r="VEG18" s="235"/>
      <c r="VEH18" s="235"/>
      <c r="VEI18" s="235"/>
      <c r="VEJ18" s="235"/>
      <c r="VEK18" s="235"/>
      <c r="VEL18" s="235"/>
      <c r="VEM18" s="235"/>
      <c r="VEN18" s="235"/>
      <c r="VEO18" s="235"/>
      <c r="VEP18" s="235"/>
      <c r="VEQ18" s="235"/>
      <c r="VER18" s="235"/>
      <c r="VES18" s="235"/>
      <c r="VET18" s="235"/>
      <c r="VEU18" s="235"/>
      <c r="VEV18" s="235"/>
      <c r="VEW18" s="235"/>
      <c r="VEX18" s="235"/>
      <c r="VEY18" s="235"/>
      <c r="VEZ18" s="235"/>
      <c r="VFA18" s="235"/>
      <c r="VFB18" s="235"/>
      <c r="VFC18" s="235"/>
      <c r="VFD18" s="235"/>
      <c r="VFE18" s="235"/>
      <c r="VFF18" s="235"/>
      <c r="VFG18" s="235"/>
      <c r="VFH18" s="235"/>
      <c r="VFI18" s="235"/>
      <c r="VFJ18" s="235"/>
      <c r="VFK18" s="235"/>
      <c r="VFL18" s="235"/>
      <c r="VFM18" s="235"/>
      <c r="VFN18" s="235"/>
      <c r="VFO18" s="235"/>
      <c r="VFP18" s="235"/>
      <c r="VFQ18" s="235"/>
      <c r="VFR18" s="235"/>
      <c r="VFS18" s="235"/>
      <c r="VFT18" s="235"/>
      <c r="VFU18" s="235"/>
      <c r="VFV18" s="235"/>
      <c r="VFW18" s="235"/>
      <c r="VFX18" s="235"/>
      <c r="VFY18" s="235"/>
      <c r="VFZ18" s="235"/>
      <c r="VGA18" s="235"/>
      <c r="VGB18" s="235"/>
      <c r="VGC18" s="235"/>
      <c r="VGD18" s="235"/>
      <c r="VGE18" s="235"/>
      <c r="VGF18" s="235"/>
      <c r="VGG18" s="235"/>
      <c r="VGH18" s="235"/>
      <c r="VGI18" s="235"/>
      <c r="VGJ18" s="235"/>
      <c r="VGK18" s="235"/>
      <c r="VGL18" s="235"/>
      <c r="VGM18" s="235"/>
      <c r="VGN18" s="235"/>
      <c r="VGO18" s="235"/>
      <c r="VGP18" s="235"/>
      <c r="VGQ18" s="235"/>
      <c r="VGR18" s="235"/>
      <c r="VGS18" s="235"/>
      <c r="VGT18" s="235"/>
      <c r="VGU18" s="235"/>
      <c r="VGV18" s="235"/>
      <c r="VGW18" s="235"/>
      <c r="VGX18" s="235"/>
      <c r="VGY18" s="235"/>
      <c r="VGZ18" s="235"/>
      <c r="VHA18" s="235"/>
      <c r="VHB18" s="235"/>
      <c r="VHC18" s="235"/>
      <c r="VHD18" s="235"/>
      <c r="VHE18" s="235"/>
      <c r="VHF18" s="235"/>
      <c r="VHG18" s="235"/>
      <c r="VHH18" s="235"/>
      <c r="VHI18" s="235"/>
      <c r="VHJ18" s="235"/>
      <c r="VHK18" s="235"/>
      <c r="VHL18" s="235"/>
      <c r="VHM18" s="235"/>
      <c r="VHN18" s="235"/>
      <c r="VHO18" s="235"/>
      <c r="VHP18" s="235"/>
      <c r="VHQ18" s="235"/>
      <c r="VHR18" s="235"/>
      <c r="VHS18" s="235"/>
      <c r="VHT18" s="235"/>
      <c r="VHU18" s="235"/>
      <c r="VHV18" s="235"/>
      <c r="VHW18" s="235"/>
      <c r="VHX18" s="235"/>
      <c r="VHY18" s="235"/>
      <c r="VHZ18" s="235"/>
      <c r="VIA18" s="235"/>
      <c r="VIB18" s="235"/>
      <c r="VIC18" s="235"/>
      <c r="VID18" s="235"/>
      <c r="VIE18" s="235"/>
      <c r="VIF18" s="235"/>
      <c r="VIG18" s="235"/>
      <c r="VIH18" s="235"/>
      <c r="VII18" s="235"/>
      <c r="VIJ18" s="235"/>
      <c r="VIK18" s="235"/>
      <c r="VIL18" s="235"/>
      <c r="VIM18" s="235"/>
      <c r="VIN18" s="235"/>
      <c r="VIO18" s="235"/>
      <c r="VIP18" s="235"/>
      <c r="VIQ18" s="235"/>
      <c r="VIR18" s="235"/>
      <c r="VIS18" s="235"/>
      <c r="VIT18" s="235"/>
      <c r="VIU18" s="235"/>
      <c r="VIV18" s="235"/>
      <c r="VIW18" s="235"/>
      <c r="VIX18" s="235"/>
      <c r="VIY18" s="235"/>
      <c r="VIZ18" s="235"/>
      <c r="VJA18" s="235"/>
      <c r="VJB18" s="235"/>
      <c r="VJC18" s="235"/>
      <c r="VJD18" s="235"/>
      <c r="VJE18" s="235"/>
      <c r="VJF18" s="235"/>
      <c r="VJG18" s="235"/>
      <c r="VJH18" s="235"/>
      <c r="VJI18" s="235"/>
      <c r="VJJ18" s="235"/>
      <c r="VJK18" s="235"/>
      <c r="VJL18" s="235"/>
      <c r="VJM18" s="235"/>
      <c r="VJN18" s="235"/>
      <c r="VJO18" s="235"/>
      <c r="VJP18" s="235"/>
      <c r="VJQ18" s="235"/>
      <c r="VJR18" s="235"/>
      <c r="VJS18" s="235"/>
      <c r="VJT18" s="235"/>
      <c r="VJU18" s="235"/>
      <c r="VJV18" s="235"/>
      <c r="VJW18" s="235"/>
      <c r="VJX18" s="235"/>
      <c r="VJY18" s="235"/>
      <c r="VJZ18" s="235"/>
      <c r="VKA18" s="235"/>
      <c r="VKB18" s="235"/>
      <c r="VKC18" s="235"/>
      <c r="VKD18" s="235"/>
      <c r="VKE18" s="235"/>
      <c r="VKF18" s="235"/>
      <c r="VKG18" s="235"/>
      <c r="VKH18" s="235"/>
      <c r="VKI18" s="235"/>
      <c r="VKJ18" s="235"/>
      <c r="VKK18" s="235"/>
      <c r="VKL18" s="235"/>
      <c r="VKM18" s="235"/>
      <c r="VKN18" s="235"/>
      <c r="VKO18" s="235"/>
      <c r="VKP18" s="235"/>
      <c r="VKQ18" s="235"/>
      <c r="VKR18" s="235"/>
      <c r="VKS18" s="235"/>
      <c r="VKT18" s="235"/>
      <c r="VKU18" s="235"/>
      <c r="VKV18" s="235"/>
      <c r="VKW18" s="235"/>
      <c r="VKX18" s="235"/>
      <c r="VKY18" s="235"/>
      <c r="VKZ18" s="235"/>
      <c r="VLA18" s="235"/>
      <c r="VLB18" s="235"/>
      <c r="VLC18" s="235"/>
      <c r="VLD18" s="235"/>
      <c r="VLE18" s="235"/>
      <c r="VLF18" s="235"/>
      <c r="VLG18" s="235"/>
      <c r="VLH18" s="235"/>
      <c r="VLI18" s="235"/>
      <c r="VLJ18" s="235"/>
      <c r="VLK18" s="235"/>
      <c r="VLL18" s="235"/>
      <c r="VLM18" s="235"/>
      <c r="VLN18" s="235"/>
      <c r="VLO18" s="235"/>
      <c r="VLP18" s="235"/>
      <c r="VLQ18" s="235"/>
      <c r="VLR18" s="235"/>
      <c r="VLS18" s="235"/>
      <c r="VLT18" s="235"/>
      <c r="VLU18" s="235"/>
      <c r="VLV18" s="235"/>
      <c r="VLW18" s="235"/>
      <c r="VLX18" s="235"/>
      <c r="VLY18" s="235"/>
      <c r="VLZ18" s="235"/>
      <c r="VMA18" s="235"/>
      <c r="VMB18" s="235"/>
      <c r="VMC18" s="235"/>
      <c r="VMD18" s="235"/>
      <c r="VME18" s="235"/>
      <c r="VMF18" s="235"/>
      <c r="VMG18" s="235"/>
      <c r="VMH18" s="235"/>
      <c r="VMI18" s="235"/>
      <c r="VMJ18" s="235"/>
      <c r="VMK18" s="235"/>
      <c r="VML18" s="235"/>
      <c r="VMM18" s="235"/>
      <c r="VMN18" s="235"/>
      <c r="VMO18" s="235"/>
      <c r="VMP18" s="235"/>
      <c r="VMQ18" s="235"/>
      <c r="VMR18" s="235"/>
      <c r="VMS18" s="235"/>
      <c r="VMT18" s="235"/>
      <c r="VMU18" s="235"/>
      <c r="VMV18" s="235"/>
      <c r="VMW18" s="235"/>
      <c r="VMX18" s="235"/>
      <c r="VMY18" s="235"/>
      <c r="VMZ18" s="235"/>
      <c r="VNA18" s="235"/>
      <c r="VNB18" s="235"/>
      <c r="VNC18" s="235"/>
      <c r="VND18" s="235"/>
      <c r="VNE18" s="235"/>
      <c r="VNF18" s="235"/>
      <c r="VNG18" s="235"/>
      <c r="VNH18" s="235"/>
      <c r="VNI18" s="235"/>
      <c r="VNJ18" s="235"/>
      <c r="VNK18" s="235"/>
      <c r="VNL18" s="235"/>
      <c r="VNM18" s="235"/>
      <c r="VNN18" s="235"/>
      <c r="VNO18" s="235"/>
      <c r="VNP18" s="235"/>
      <c r="VNQ18" s="235"/>
      <c r="VNR18" s="235"/>
      <c r="VNS18" s="235"/>
      <c r="VNT18" s="235"/>
      <c r="VNU18" s="235"/>
      <c r="VNV18" s="235"/>
      <c r="VNW18" s="235"/>
      <c r="VNX18" s="235"/>
      <c r="VNY18" s="235"/>
      <c r="VNZ18" s="235"/>
      <c r="VOA18" s="235"/>
      <c r="VOB18" s="235"/>
      <c r="VOC18" s="235"/>
      <c r="VOD18" s="235"/>
      <c r="VOE18" s="235"/>
      <c r="VOF18" s="235"/>
      <c r="VOG18" s="235"/>
      <c r="VOH18" s="235"/>
      <c r="VOI18" s="235"/>
      <c r="VOJ18" s="235"/>
      <c r="VOK18" s="235"/>
      <c r="VOL18" s="235"/>
      <c r="VOM18" s="235"/>
      <c r="VON18" s="235"/>
      <c r="VOO18" s="235"/>
      <c r="VOP18" s="235"/>
      <c r="VOQ18" s="235"/>
      <c r="VOR18" s="235"/>
      <c r="VOS18" s="235"/>
      <c r="VOT18" s="235"/>
      <c r="VOU18" s="235"/>
      <c r="VOV18" s="235"/>
      <c r="VOW18" s="235"/>
      <c r="VOX18" s="235"/>
      <c r="VOY18" s="235"/>
      <c r="VOZ18" s="235"/>
      <c r="VPA18" s="235"/>
      <c r="VPB18" s="235"/>
      <c r="VPC18" s="235"/>
      <c r="VPD18" s="235"/>
      <c r="VPE18" s="235"/>
      <c r="VPF18" s="235"/>
      <c r="VPG18" s="235"/>
      <c r="VPH18" s="235"/>
      <c r="VPI18" s="235"/>
      <c r="VPJ18" s="235"/>
      <c r="VPK18" s="235"/>
      <c r="VPL18" s="235"/>
      <c r="VPM18" s="235"/>
      <c r="VPN18" s="235"/>
      <c r="VPO18" s="235"/>
      <c r="VPP18" s="235"/>
      <c r="VPQ18" s="235"/>
      <c r="VPR18" s="235"/>
      <c r="VPS18" s="235"/>
      <c r="VPT18" s="235"/>
      <c r="VPU18" s="235"/>
      <c r="VPV18" s="235"/>
      <c r="VPW18" s="235"/>
      <c r="VPX18" s="235"/>
      <c r="VPY18" s="235"/>
      <c r="VPZ18" s="235"/>
      <c r="VQA18" s="235"/>
      <c r="VQB18" s="235"/>
      <c r="VQC18" s="235"/>
      <c r="VQD18" s="235"/>
      <c r="VQE18" s="235"/>
      <c r="VQF18" s="235"/>
      <c r="VQG18" s="235"/>
      <c r="VQH18" s="235"/>
      <c r="VQI18" s="235"/>
      <c r="VQJ18" s="235"/>
      <c r="VQK18" s="235"/>
      <c r="VQL18" s="235"/>
      <c r="VQM18" s="235"/>
      <c r="VQN18" s="235"/>
      <c r="VQO18" s="235"/>
      <c r="VQP18" s="235"/>
      <c r="VQQ18" s="235"/>
      <c r="VQR18" s="235"/>
      <c r="VQS18" s="235"/>
      <c r="VQT18" s="235"/>
      <c r="VQU18" s="235"/>
      <c r="VQV18" s="235"/>
      <c r="VQW18" s="235"/>
      <c r="VQX18" s="235"/>
      <c r="VQY18" s="235"/>
      <c r="VQZ18" s="235"/>
      <c r="VRA18" s="235"/>
      <c r="VRB18" s="235"/>
      <c r="VRC18" s="235"/>
      <c r="VRD18" s="235"/>
      <c r="VRE18" s="235"/>
      <c r="VRF18" s="235"/>
      <c r="VRG18" s="235"/>
      <c r="VRH18" s="235"/>
      <c r="VRI18" s="235"/>
      <c r="VRJ18" s="235"/>
      <c r="VRK18" s="235"/>
      <c r="VRL18" s="235"/>
      <c r="VRM18" s="235"/>
      <c r="VRN18" s="235"/>
      <c r="VRO18" s="235"/>
      <c r="VRP18" s="235"/>
      <c r="VRQ18" s="235"/>
      <c r="VRR18" s="235"/>
      <c r="VRS18" s="235"/>
      <c r="VRT18" s="235"/>
      <c r="VRU18" s="235"/>
      <c r="VRV18" s="235"/>
      <c r="VRW18" s="235"/>
      <c r="VRX18" s="235"/>
      <c r="VRY18" s="235"/>
      <c r="VRZ18" s="235"/>
      <c r="VSA18" s="235"/>
      <c r="VSB18" s="235"/>
      <c r="VSC18" s="235"/>
      <c r="VSD18" s="235"/>
      <c r="VSE18" s="235"/>
      <c r="VSF18" s="235"/>
      <c r="VSG18" s="235"/>
      <c r="VSH18" s="235"/>
      <c r="VSI18" s="235"/>
      <c r="VSJ18" s="235"/>
      <c r="VSK18" s="235"/>
      <c r="VSL18" s="235"/>
      <c r="VSM18" s="235"/>
      <c r="VSN18" s="235"/>
      <c r="VSO18" s="235"/>
      <c r="VSP18" s="235"/>
      <c r="VSQ18" s="235"/>
      <c r="VSR18" s="235"/>
      <c r="VSS18" s="235"/>
      <c r="VST18" s="235"/>
      <c r="VSU18" s="235"/>
      <c r="VSV18" s="235"/>
      <c r="VSW18" s="235"/>
      <c r="VSX18" s="235"/>
      <c r="VSY18" s="235"/>
      <c r="VSZ18" s="235"/>
      <c r="VTA18" s="235"/>
      <c r="VTB18" s="235"/>
      <c r="VTC18" s="235"/>
      <c r="VTD18" s="235"/>
      <c r="VTE18" s="235"/>
      <c r="VTF18" s="235"/>
      <c r="VTG18" s="235"/>
      <c r="VTH18" s="235"/>
      <c r="VTI18" s="235"/>
      <c r="VTJ18" s="235"/>
      <c r="VTK18" s="235"/>
      <c r="VTL18" s="235"/>
      <c r="VTM18" s="235"/>
      <c r="VTN18" s="235"/>
      <c r="VTO18" s="235"/>
      <c r="VTP18" s="235"/>
      <c r="VTQ18" s="235"/>
      <c r="VTR18" s="235"/>
      <c r="VTS18" s="235"/>
      <c r="VTT18" s="235"/>
      <c r="VTU18" s="235"/>
      <c r="VTV18" s="235"/>
      <c r="VTW18" s="235"/>
      <c r="VTX18" s="235"/>
      <c r="VTY18" s="235"/>
      <c r="VTZ18" s="235"/>
      <c r="VUA18" s="235"/>
      <c r="VUB18" s="235"/>
      <c r="VUC18" s="235"/>
      <c r="VUD18" s="235"/>
      <c r="VUE18" s="235"/>
      <c r="VUF18" s="235"/>
      <c r="VUG18" s="235"/>
      <c r="VUH18" s="235"/>
      <c r="VUI18" s="235"/>
      <c r="VUJ18" s="235"/>
      <c r="VUK18" s="235"/>
      <c r="VUL18" s="235"/>
      <c r="VUM18" s="235"/>
      <c r="VUN18" s="235"/>
      <c r="VUO18" s="235"/>
      <c r="VUP18" s="235"/>
      <c r="VUQ18" s="235"/>
      <c r="VUR18" s="235"/>
      <c r="VUS18" s="235"/>
      <c r="VUT18" s="235"/>
      <c r="VUU18" s="235"/>
      <c r="VUV18" s="235"/>
      <c r="VUW18" s="235"/>
      <c r="VUX18" s="235"/>
      <c r="VUY18" s="235"/>
      <c r="VUZ18" s="235"/>
      <c r="VVA18" s="235"/>
      <c r="VVB18" s="235"/>
      <c r="VVC18" s="235"/>
      <c r="VVD18" s="235"/>
      <c r="VVE18" s="235"/>
      <c r="VVF18" s="235"/>
      <c r="VVG18" s="235"/>
      <c r="VVH18" s="235"/>
      <c r="VVI18" s="235"/>
      <c r="VVJ18" s="235"/>
      <c r="VVK18" s="235"/>
      <c r="VVL18" s="235"/>
      <c r="VVM18" s="235"/>
      <c r="VVN18" s="235"/>
      <c r="VVO18" s="235"/>
      <c r="VVP18" s="235"/>
      <c r="VVQ18" s="235"/>
      <c r="VVR18" s="235"/>
      <c r="VVS18" s="235"/>
      <c r="VVT18" s="235"/>
      <c r="VVU18" s="235"/>
      <c r="VVV18" s="235"/>
      <c r="VVW18" s="235"/>
      <c r="VVX18" s="235"/>
      <c r="VVY18" s="235"/>
      <c r="VVZ18" s="235"/>
      <c r="VWA18" s="235"/>
      <c r="VWB18" s="235"/>
      <c r="VWC18" s="235"/>
      <c r="VWD18" s="235"/>
      <c r="VWE18" s="235"/>
      <c r="VWF18" s="235"/>
      <c r="VWG18" s="235"/>
      <c r="VWH18" s="235"/>
      <c r="VWI18" s="235"/>
      <c r="VWJ18" s="235"/>
      <c r="VWK18" s="235"/>
      <c r="VWL18" s="235"/>
      <c r="VWM18" s="235"/>
      <c r="VWN18" s="235"/>
      <c r="VWO18" s="235"/>
      <c r="VWP18" s="235"/>
      <c r="VWQ18" s="235"/>
      <c r="VWR18" s="235"/>
      <c r="VWS18" s="235"/>
      <c r="VWT18" s="235"/>
      <c r="VWU18" s="235"/>
      <c r="VWV18" s="235"/>
      <c r="VWW18" s="235"/>
      <c r="VWX18" s="235"/>
      <c r="VWY18" s="235"/>
      <c r="VWZ18" s="235"/>
      <c r="VXA18" s="235"/>
      <c r="VXB18" s="235"/>
      <c r="VXC18" s="235"/>
      <c r="VXD18" s="235"/>
      <c r="VXE18" s="235"/>
      <c r="VXF18" s="235"/>
      <c r="VXG18" s="235"/>
      <c r="VXH18" s="235"/>
      <c r="VXI18" s="235"/>
      <c r="VXJ18" s="235"/>
      <c r="VXK18" s="235"/>
      <c r="VXL18" s="235"/>
      <c r="VXM18" s="235"/>
      <c r="VXN18" s="235"/>
      <c r="VXO18" s="235"/>
      <c r="VXP18" s="235"/>
      <c r="VXQ18" s="235"/>
      <c r="VXR18" s="235"/>
      <c r="VXS18" s="235"/>
      <c r="VXT18" s="235"/>
      <c r="VXU18" s="235"/>
      <c r="VXV18" s="235"/>
      <c r="VXW18" s="235"/>
      <c r="VXX18" s="235"/>
      <c r="VXY18" s="235"/>
      <c r="VXZ18" s="235"/>
      <c r="VYA18" s="235"/>
      <c r="VYB18" s="235"/>
      <c r="VYC18" s="235"/>
      <c r="VYD18" s="235"/>
      <c r="VYE18" s="235"/>
      <c r="VYF18" s="235"/>
      <c r="VYG18" s="235"/>
      <c r="VYH18" s="235"/>
      <c r="VYI18" s="235"/>
      <c r="VYJ18" s="235"/>
      <c r="VYK18" s="235"/>
      <c r="VYL18" s="235"/>
      <c r="VYM18" s="235"/>
      <c r="VYN18" s="235"/>
      <c r="VYO18" s="235"/>
      <c r="VYP18" s="235"/>
      <c r="VYQ18" s="235"/>
      <c r="VYR18" s="235"/>
      <c r="VYS18" s="235"/>
      <c r="VYT18" s="235"/>
      <c r="VYU18" s="235"/>
      <c r="VYV18" s="235"/>
      <c r="VYW18" s="235"/>
      <c r="VYX18" s="235"/>
      <c r="VYY18" s="235"/>
      <c r="VYZ18" s="235"/>
      <c r="VZA18" s="235"/>
      <c r="VZB18" s="235"/>
      <c r="VZC18" s="235"/>
      <c r="VZD18" s="235"/>
      <c r="VZE18" s="235"/>
      <c r="VZF18" s="235"/>
      <c r="VZG18" s="235"/>
      <c r="VZH18" s="235"/>
      <c r="VZI18" s="235"/>
      <c r="VZJ18" s="235"/>
      <c r="VZK18" s="235"/>
      <c r="VZL18" s="235"/>
      <c r="VZM18" s="235"/>
      <c r="VZN18" s="235"/>
      <c r="VZO18" s="235"/>
      <c r="VZP18" s="235"/>
      <c r="VZQ18" s="235"/>
      <c r="VZR18" s="235"/>
      <c r="VZS18" s="235"/>
      <c r="VZT18" s="235"/>
      <c r="VZU18" s="235"/>
      <c r="VZV18" s="235"/>
      <c r="VZW18" s="235"/>
      <c r="VZX18" s="235"/>
      <c r="VZY18" s="235"/>
      <c r="VZZ18" s="235"/>
      <c r="WAA18" s="235"/>
      <c r="WAB18" s="235"/>
      <c r="WAC18" s="235"/>
      <c r="WAD18" s="235"/>
      <c r="WAE18" s="235"/>
      <c r="WAF18" s="235"/>
      <c r="WAG18" s="235"/>
      <c r="WAH18" s="235"/>
      <c r="WAI18" s="235"/>
      <c r="WAJ18" s="235"/>
      <c r="WAK18" s="235"/>
      <c r="WAL18" s="235"/>
      <c r="WAM18" s="235"/>
      <c r="WAN18" s="235"/>
      <c r="WAO18" s="235"/>
      <c r="WAP18" s="235"/>
      <c r="WAQ18" s="235"/>
      <c r="WAR18" s="235"/>
      <c r="WAS18" s="235"/>
      <c r="WAT18" s="235"/>
      <c r="WAU18" s="235"/>
      <c r="WAV18" s="235"/>
      <c r="WAW18" s="235"/>
      <c r="WAX18" s="235"/>
      <c r="WAY18" s="235"/>
      <c r="WAZ18" s="235"/>
      <c r="WBA18" s="235"/>
      <c r="WBB18" s="235"/>
      <c r="WBC18" s="235"/>
      <c r="WBD18" s="235"/>
      <c r="WBE18" s="235"/>
      <c r="WBF18" s="235"/>
      <c r="WBG18" s="235"/>
      <c r="WBH18" s="235"/>
      <c r="WBI18" s="235"/>
      <c r="WBJ18" s="235"/>
      <c r="WBK18" s="235"/>
      <c r="WBL18" s="235"/>
      <c r="WBM18" s="235"/>
      <c r="WBN18" s="235"/>
      <c r="WBO18" s="235"/>
      <c r="WBP18" s="235"/>
      <c r="WBQ18" s="235"/>
      <c r="WBR18" s="235"/>
      <c r="WBS18" s="235"/>
      <c r="WBT18" s="235"/>
      <c r="WBU18" s="235"/>
      <c r="WBV18" s="235"/>
      <c r="WBW18" s="235"/>
      <c r="WBX18" s="235"/>
      <c r="WBY18" s="235"/>
      <c r="WBZ18" s="235"/>
      <c r="WCA18" s="235"/>
      <c r="WCB18" s="235"/>
      <c r="WCC18" s="235"/>
      <c r="WCD18" s="235"/>
      <c r="WCE18" s="235"/>
      <c r="WCF18" s="235"/>
      <c r="WCG18" s="235"/>
      <c r="WCH18" s="235"/>
      <c r="WCI18" s="235"/>
      <c r="WCJ18" s="235"/>
      <c r="WCK18" s="235"/>
      <c r="WCL18" s="235"/>
      <c r="WCM18" s="235"/>
      <c r="WCN18" s="235"/>
      <c r="WCO18" s="235"/>
      <c r="WCP18" s="235"/>
      <c r="WCQ18" s="235"/>
      <c r="WCR18" s="235"/>
      <c r="WCS18" s="235"/>
      <c r="WCT18" s="235"/>
      <c r="WCU18" s="235"/>
      <c r="WCV18" s="235"/>
      <c r="WCW18" s="235"/>
      <c r="WCX18" s="235"/>
      <c r="WCY18" s="235"/>
      <c r="WCZ18" s="235"/>
      <c r="WDA18" s="235"/>
      <c r="WDB18" s="235"/>
      <c r="WDC18" s="235"/>
      <c r="WDD18" s="235"/>
      <c r="WDE18" s="235"/>
      <c r="WDF18" s="235"/>
      <c r="WDG18" s="235"/>
      <c r="WDH18" s="235"/>
      <c r="WDI18" s="235"/>
      <c r="WDJ18" s="235"/>
      <c r="WDK18" s="235"/>
      <c r="WDL18" s="235"/>
      <c r="WDM18" s="235"/>
      <c r="WDN18" s="235"/>
      <c r="WDO18" s="235"/>
      <c r="WDP18" s="235"/>
      <c r="WDQ18" s="235"/>
      <c r="WDR18" s="235"/>
      <c r="WDS18" s="235"/>
      <c r="WDT18" s="235"/>
      <c r="WDU18" s="235"/>
      <c r="WDV18" s="235"/>
      <c r="WDW18" s="235"/>
      <c r="WDX18" s="235"/>
      <c r="WDY18" s="235"/>
      <c r="WDZ18" s="235"/>
      <c r="WEA18" s="235"/>
      <c r="WEB18" s="235"/>
      <c r="WEC18" s="235"/>
      <c r="WED18" s="235"/>
      <c r="WEE18" s="235"/>
      <c r="WEF18" s="235"/>
      <c r="WEG18" s="235"/>
      <c r="WEH18" s="235"/>
      <c r="WEI18" s="235"/>
      <c r="WEJ18" s="235"/>
      <c r="WEK18" s="235"/>
      <c r="WEL18" s="235"/>
      <c r="WEM18" s="235"/>
      <c r="WEN18" s="235"/>
      <c r="WEO18" s="235"/>
      <c r="WEP18" s="235"/>
      <c r="WEQ18" s="235"/>
      <c r="WER18" s="235"/>
      <c r="WES18" s="235"/>
      <c r="WET18" s="235"/>
      <c r="WEU18" s="235"/>
      <c r="WEV18" s="235"/>
      <c r="WEW18" s="235"/>
      <c r="WEX18" s="235"/>
      <c r="WEY18" s="235"/>
      <c r="WEZ18" s="235"/>
      <c r="WFA18" s="235"/>
      <c r="WFB18" s="235"/>
      <c r="WFC18" s="235"/>
      <c r="WFD18" s="235"/>
      <c r="WFE18" s="235"/>
      <c r="WFF18" s="235"/>
      <c r="WFG18" s="235"/>
      <c r="WFH18" s="235"/>
      <c r="WFI18" s="235"/>
      <c r="WFJ18" s="235"/>
      <c r="WFK18" s="235"/>
      <c r="WFL18" s="235"/>
      <c r="WFM18" s="235"/>
      <c r="WFN18" s="235"/>
      <c r="WFO18" s="235"/>
      <c r="WFP18" s="235"/>
      <c r="WFQ18" s="235"/>
      <c r="WFR18" s="235"/>
      <c r="WFS18" s="235"/>
      <c r="WFT18" s="235"/>
      <c r="WFU18" s="235"/>
      <c r="WFV18" s="235"/>
      <c r="WFW18" s="235"/>
      <c r="WFX18" s="235"/>
      <c r="WFY18" s="235"/>
      <c r="WFZ18" s="235"/>
      <c r="WGA18" s="235"/>
      <c r="WGB18" s="235"/>
      <c r="WGC18" s="235"/>
      <c r="WGD18" s="235"/>
      <c r="WGE18" s="235"/>
      <c r="WGF18" s="235"/>
      <c r="WGG18" s="235"/>
      <c r="WGH18" s="235"/>
      <c r="WGI18" s="235"/>
      <c r="WGJ18" s="235"/>
      <c r="WGK18" s="235"/>
      <c r="WGL18" s="235"/>
      <c r="WGM18" s="235"/>
      <c r="WGN18" s="235"/>
      <c r="WGO18" s="235"/>
      <c r="WGP18" s="235"/>
      <c r="WGQ18" s="235"/>
      <c r="WGR18" s="235"/>
      <c r="WGS18" s="235"/>
      <c r="WGT18" s="235"/>
      <c r="WGU18" s="235"/>
      <c r="WGV18" s="235"/>
      <c r="WGW18" s="235"/>
      <c r="WGX18" s="235"/>
      <c r="WGY18" s="235"/>
      <c r="WGZ18" s="235"/>
      <c r="WHA18" s="235"/>
      <c r="WHB18" s="235"/>
      <c r="WHC18" s="235"/>
      <c r="WHD18" s="235"/>
      <c r="WHE18" s="235"/>
      <c r="WHF18" s="235"/>
      <c r="WHG18" s="235"/>
      <c r="WHH18" s="235"/>
      <c r="WHI18" s="235"/>
      <c r="WHJ18" s="235"/>
      <c r="WHK18" s="235"/>
      <c r="WHL18" s="235"/>
      <c r="WHM18" s="235"/>
      <c r="WHN18" s="235"/>
      <c r="WHO18" s="235"/>
      <c r="WHP18" s="235"/>
      <c r="WHQ18" s="235"/>
      <c r="WHR18" s="235"/>
      <c r="WHS18" s="235"/>
      <c r="WHT18" s="235"/>
      <c r="WHU18" s="235"/>
      <c r="WHV18" s="235"/>
      <c r="WHW18" s="235"/>
      <c r="WHX18" s="235"/>
      <c r="WHY18" s="235"/>
      <c r="WHZ18" s="235"/>
      <c r="WIA18" s="235"/>
      <c r="WIB18" s="235"/>
      <c r="WIC18" s="235"/>
      <c r="WID18" s="235"/>
      <c r="WIE18" s="235"/>
      <c r="WIF18" s="235"/>
      <c r="WIG18" s="235"/>
      <c r="WIH18" s="235"/>
      <c r="WII18" s="235"/>
      <c r="WIJ18" s="235"/>
      <c r="WIK18" s="235"/>
      <c r="WIL18" s="235"/>
      <c r="WIM18" s="235"/>
      <c r="WIN18" s="235"/>
      <c r="WIO18" s="235"/>
      <c r="WIP18" s="235"/>
      <c r="WIQ18" s="235"/>
      <c r="WIR18" s="235"/>
      <c r="WIS18" s="235"/>
      <c r="WIT18" s="235"/>
      <c r="WIU18" s="235"/>
      <c r="WIV18" s="235"/>
      <c r="WIW18" s="235"/>
      <c r="WIX18" s="235"/>
      <c r="WIY18" s="235"/>
      <c r="WIZ18" s="235"/>
      <c r="WJA18" s="235"/>
      <c r="WJB18" s="235"/>
      <c r="WJC18" s="235"/>
      <c r="WJD18" s="235"/>
      <c r="WJE18" s="235"/>
      <c r="WJF18" s="235"/>
      <c r="WJG18" s="235"/>
      <c r="WJH18" s="235"/>
      <c r="WJI18" s="235"/>
      <c r="WJJ18" s="235"/>
      <c r="WJK18" s="235"/>
      <c r="WJL18" s="235"/>
      <c r="WJM18" s="235"/>
      <c r="WJN18" s="235"/>
      <c r="WJO18" s="235"/>
      <c r="WJP18" s="235"/>
      <c r="WJQ18" s="235"/>
      <c r="WJR18" s="235"/>
      <c r="WJS18" s="235"/>
      <c r="WJT18" s="235"/>
      <c r="WJU18" s="235"/>
      <c r="WJV18" s="235"/>
      <c r="WJW18" s="235"/>
      <c r="WJX18" s="235"/>
      <c r="WJY18" s="235"/>
      <c r="WJZ18" s="235"/>
      <c r="WKA18" s="235"/>
      <c r="WKB18" s="235"/>
      <c r="WKC18" s="235"/>
      <c r="WKD18" s="235"/>
      <c r="WKE18" s="235"/>
      <c r="WKF18" s="235"/>
      <c r="WKG18" s="235"/>
      <c r="WKH18" s="235"/>
      <c r="WKI18" s="235"/>
      <c r="WKJ18" s="235"/>
      <c r="WKK18" s="235"/>
      <c r="WKL18" s="235"/>
      <c r="WKM18" s="235"/>
      <c r="WKN18" s="235"/>
      <c r="WKO18" s="235"/>
      <c r="WKP18" s="235"/>
      <c r="WKQ18" s="235"/>
      <c r="WKR18" s="235"/>
      <c r="WKS18" s="235"/>
      <c r="WKT18" s="235"/>
      <c r="WKU18" s="235"/>
      <c r="WKV18" s="235"/>
      <c r="WKW18" s="235"/>
      <c r="WKX18" s="235"/>
      <c r="WKY18" s="235"/>
      <c r="WKZ18" s="235"/>
      <c r="WLA18" s="235"/>
      <c r="WLB18" s="235"/>
      <c r="WLC18" s="235"/>
      <c r="WLD18" s="235"/>
      <c r="WLE18" s="235"/>
      <c r="WLF18" s="235"/>
      <c r="WLG18" s="235"/>
      <c r="WLH18" s="235"/>
      <c r="WLI18" s="235"/>
      <c r="WLJ18" s="235"/>
      <c r="WLK18" s="235"/>
      <c r="WLL18" s="235"/>
      <c r="WLM18" s="235"/>
      <c r="WLN18" s="235"/>
      <c r="WLO18" s="235"/>
      <c r="WLP18" s="235"/>
      <c r="WLQ18" s="235"/>
      <c r="WLR18" s="235"/>
      <c r="WLS18" s="235"/>
      <c r="WLT18" s="235"/>
      <c r="WLU18" s="235"/>
      <c r="WLV18" s="235"/>
      <c r="WLW18" s="235"/>
      <c r="WLX18" s="235"/>
      <c r="WLY18" s="235"/>
      <c r="WLZ18" s="235"/>
      <c r="WMA18" s="235"/>
      <c r="WMB18" s="235"/>
      <c r="WMC18" s="235"/>
      <c r="WMD18" s="235"/>
      <c r="WME18" s="235"/>
      <c r="WMF18" s="235"/>
      <c r="WMG18" s="235"/>
      <c r="WMH18" s="235"/>
      <c r="WMI18" s="235"/>
      <c r="WMJ18" s="235"/>
      <c r="WMK18" s="235"/>
      <c r="WML18" s="235"/>
      <c r="WMM18" s="235"/>
      <c r="WMN18" s="235"/>
      <c r="WMO18" s="235"/>
      <c r="WMP18" s="235"/>
      <c r="WMQ18" s="235"/>
      <c r="WMR18" s="235"/>
      <c r="WMS18" s="235"/>
      <c r="WMT18" s="235"/>
      <c r="WMU18" s="235"/>
      <c r="WMV18" s="235"/>
      <c r="WMW18" s="235"/>
      <c r="WMX18" s="235"/>
      <c r="WMY18" s="235"/>
      <c r="WMZ18" s="235"/>
      <c r="WNA18" s="235"/>
      <c r="WNB18" s="235"/>
      <c r="WNC18" s="235"/>
      <c r="WND18" s="235"/>
      <c r="WNE18" s="235"/>
      <c r="WNF18" s="235"/>
      <c r="WNG18" s="235"/>
      <c r="WNH18" s="235"/>
      <c r="WNI18" s="235"/>
      <c r="WNJ18" s="235"/>
      <c r="WNK18" s="235"/>
      <c r="WNL18" s="235"/>
      <c r="WNM18" s="235"/>
      <c r="WNN18" s="235"/>
      <c r="WNO18" s="235"/>
      <c r="WNP18" s="235"/>
      <c r="WNQ18" s="235"/>
      <c r="WNR18" s="235"/>
      <c r="WNS18" s="235"/>
      <c r="WNT18" s="235"/>
      <c r="WNU18" s="235"/>
      <c r="WNV18" s="235"/>
      <c r="WNW18" s="235"/>
      <c r="WNX18" s="235"/>
      <c r="WNY18" s="235"/>
      <c r="WNZ18" s="235"/>
      <c r="WOA18" s="235"/>
      <c r="WOB18" s="235"/>
      <c r="WOC18" s="235"/>
      <c r="WOD18" s="235"/>
      <c r="WOE18" s="235"/>
      <c r="WOF18" s="235"/>
      <c r="WOG18" s="235"/>
      <c r="WOH18" s="235"/>
      <c r="WOI18" s="235"/>
      <c r="WOJ18" s="235"/>
      <c r="WOK18" s="235"/>
      <c r="WOL18" s="235"/>
      <c r="WOM18" s="235"/>
      <c r="WON18" s="235"/>
      <c r="WOO18" s="235"/>
      <c r="WOP18" s="235"/>
      <c r="WOQ18" s="235"/>
      <c r="WOR18" s="235"/>
      <c r="WOS18" s="235"/>
      <c r="WOT18" s="235"/>
      <c r="WOU18" s="235"/>
      <c r="WOV18" s="235"/>
      <c r="WOW18" s="235"/>
      <c r="WOX18" s="235"/>
      <c r="WOY18" s="235"/>
      <c r="WOZ18" s="235"/>
      <c r="WPA18" s="235"/>
      <c r="WPB18" s="235"/>
      <c r="WPC18" s="235"/>
      <c r="WPD18" s="235"/>
      <c r="WPE18" s="235"/>
      <c r="WPF18" s="235"/>
      <c r="WPG18" s="235"/>
      <c r="WPH18" s="235"/>
      <c r="WPI18" s="235"/>
      <c r="WPJ18" s="235"/>
      <c r="WPK18" s="235"/>
      <c r="WPL18" s="235"/>
      <c r="WPM18" s="235"/>
      <c r="WPN18" s="235"/>
      <c r="WPO18" s="235"/>
      <c r="WPP18" s="235"/>
      <c r="WPQ18" s="235"/>
      <c r="WPR18" s="235"/>
      <c r="WPS18" s="235"/>
      <c r="WPT18" s="235"/>
      <c r="WPU18" s="235"/>
      <c r="WPV18" s="235"/>
      <c r="WPW18" s="235"/>
      <c r="WPX18" s="235"/>
      <c r="WPY18" s="235"/>
      <c r="WPZ18" s="235"/>
      <c r="WQA18" s="235"/>
      <c r="WQB18" s="235"/>
      <c r="WQC18" s="235"/>
      <c r="WQD18" s="235"/>
      <c r="WQE18" s="235"/>
      <c r="WQF18" s="235"/>
      <c r="WQG18" s="235"/>
      <c r="WQH18" s="235"/>
      <c r="WQI18" s="235"/>
      <c r="WQJ18" s="235"/>
      <c r="WQK18" s="235"/>
      <c r="WQL18" s="235"/>
      <c r="WQM18" s="235"/>
      <c r="WQN18" s="235"/>
      <c r="WQO18" s="235"/>
      <c r="WQP18" s="235"/>
      <c r="WQQ18" s="235"/>
      <c r="WQR18" s="235"/>
      <c r="WQS18" s="235"/>
      <c r="WQT18" s="235"/>
      <c r="WQU18" s="235"/>
      <c r="WQV18" s="235"/>
      <c r="WQW18" s="235"/>
      <c r="WQX18" s="235"/>
      <c r="WQY18" s="235"/>
      <c r="WQZ18" s="235"/>
      <c r="WRA18" s="235"/>
      <c r="WRB18" s="235"/>
      <c r="WRC18" s="235"/>
      <c r="WRD18" s="235"/>
      <c r="WRE18" s="235"/>
      <c r="WRF18" s="235"/>
      <c r="WRG18" s="235"/>
      <c r="WRH18" s="235"/>
      <c r="WRI18" s="235"/>
      <c r="WRJ18" s="235"/>
      <c r="WRK18" s="235"/>
      <c r="WRL18" s="235"/>
      <c r="WRM18" s="235"/>
      <c r="WRN18" s="235"/>
      <c r="WRO18" s="235"/>
      <c r="WRP18" s="235"/>
      <c r="WRQ18" s="235"/>
      <c r="WRR18" s="235"/>
      <c r="WRS18" s="235"/>
      <c r="WRT18" s="235"/>
      <c r="WRU18" s="235"/>
      <c r="WRV18" s="235"/>
      <c r="WRW18" s="235"/>
      <c r="WRX18" s="235"/>
      <c r="WRY18" s="235"/>
      <c r="WRZ18" s="235"/>
      <c r="WSA18" s="235"/>
      <c r="WSB18" s="235"/>
      <c r="WSC18" s="235"/>
      <c r="WSD18" s="235"/>
      <c r="WSE18" s="235"/>
      <c r="WSF18" s="235"/>
      <c r="WSG18" s="235"/>
      <c r="WSH18" s="235"/>
      <c r="WSI18" s="235"/>
      <c r="WSJ18" s="235"/>
      <c r="WSK18" s="235"/>
      <c r="WSL18" s="235"/>
      <c r="WSM18" s="235"/>
      <c r="WSN18" s="235"/>
      <c r="WSO18" s="235"/>
      <c r="WSP18" s="235"/>
      <c r="WSQ18" s="235"/>
      <c r="WSR18" s="235"/>
      <c r="WSS18" s="235"/>
      <c r="WST18" s="235"/>
      <c r="WSU18" s="235"/>
      <c r="WSV18" s="235"/>
      <c r="WSW18" s="235"/>
      <c r="WSX18" s="235"/>
      <c r="WSY18" s="235"/>
      <c r="WSZ18" s="235"/>
      <c r="WTA18" s="235"/>
      <c r="WTB18" s="235"/>
      <c r="WTC18" s="235"/>
      <c r="WTD18" s="235"/>
      <c r="WTE18" s="235"/>
      <c r="WTF18" s="235"/>
      <c r="WTG18" s="235"/>
      <c r="WTH18" s="235"/>
      <c r="WTI18" s="235"/>
      <c r="WTJ18" s="235"/>
      <c r="WTK18" s="235"/>
      <c r="WTL18" s="235"/>
      <c r="WTM18" s="235"/>
      <c r="WTN18" s="235"/>
      <c r="WTO18" s="235"/>
      <c r="WTP18" s="235"/>
      <c r="WTQ18" s="235"/>
      <c r="WTR18" s="235"/>
      <c r="WTS18" s="235"/>
      <c r="WTT18" s="235"/>
      <c r="WTU18" s="235"/>
      <c r="WTV18" s="235"/>
      <c r="WTW18" s="235"/>
      <c r="WTX18" s="235"/>
      <c r="WTY18" s="235"/>
      <c r="WTZ18" s="235"/>
      <c r="WUA18" s="235"/>
      <c r="WUB18" s="235"/>
      <c r="WUC18" s="235"/>
      <c r="WUD18" s="235"/>
      <c r="WUE18" s="235"/>
      <c r="WUF18" s="235"/>
      <c r="WUG18" s="235"/>
      <c r="WUH18" s="235"/>
      <c r="WUI18" s="235"/>
      <c r="WUJ18" s="235"/>
      <c r="WUK18" s="235"/>
      <c r="WUL18" s="235"/>
      <c r="WUM18" s="235"/>
      <c r="WUN18" s="235"/>
      <c r="WUO18" s="235"/>
      <c r="WUP18" s="235"/>
      <c r="WUQ18" s="235"/>
      <c r="WUR18" s="235"/>
      <c r="WUS18" s="235"/>
      <c r="WUT18" s="235"/>
      <c r="WUU18" s="235"/>
      <c r="WUV18" s="235"/>
      <c r="WUW18" s="235"/>
      <c r="WUX18" s="235"/>
      <c r="WUY18" s="235"/>
      <c r="WUZ18" s="235"/>
      <c r="WVA18" s="235"/>
      <c r="WVB18" s="235"/>
      <c r="WVC18" s="235"/>
      <c r="WVD18" s="235"/>
      <c r="WVE18" s="235"/>
      <c r="WVF18" s="235"/>
      <c r="WVG18" s="235"/>
      <c r="WVH18" s="235"/>
      <c r="WVI18" s="235"/>
      <c r="WVJ18" s="235"/>
      <c r="WVK18" s="235"/>
      <c r="WVL18" s="235"/>
      <c r="WVM18" s="235"/>
      <c r="WVN18" s="235"/>
      <c r="WVO18" s="235"/>
      <c r="WVP18" s="235"/>
      <c r="WVQ18" s="235"/>
      <c r="WVR18" s="235"/>
      <c r="WVS18" s="235"/>
      <c r="WVT18" s="235"/>
      <c r="WVU18" s="235"/>
      <c r="WVV18" s="235"/>
      <c r="WVW18" s="235"/>
      <c r="WVX18" s="235"/>
      <c r="WVY18" s="235"/>
      <c r="WVZ18" s="235"/>
      <c r="WWA18" s="235"/>
      <c r="WWB18" s="235"/>
      <c r="WWC18" s="235"/>
      <c r="WWD18" s="235"/>
      <c r="WWE18" s="235"/>
      <c r="WWF18" s="235"/>
      <c r="WWG18" s="235"/>
      <c r="WWH18" s="235"/>
      <c r="WWI18" s="235"/>
      <c r="WWJ18" s="235"/>
      <c r="WWK18" s="235"/>
      <c r="WWL18" s="235"/>
      <c r="WWM18" s="235"/>
      <c r="WWN18" s="235"/>
      <c r="WWO18" s="235"/>
      <c r="WWP18" s="235"/>
      <c r="WWQ18" s="235"/>
      <c r="WWR18" s="235"/>
      <c r="WWS18" s="235"/>
      <c r="WWT18" s="235"/>
      <c r="WWU18" s="235"/>
      <c r="WWV18" s="235"/>
      <c r="WWW18" s="235"/>
      <c r="WWX18" s="235"/>
      <c r="WWY18" s="235"/>
      <c r="WWZ18" s="235"/>
      <c r="WXA18" s="235"/>
      <c r="WXB18" s="235"/>
      <c r="WXC18" s="235"/>
      <c r="WXD18" s="235"/>
      <c r="WXE18" s="235"/>
      <c r="WXF18" s="235"/>
      <c r="WXG18" s="235"/>
      <c r="WXH18" s="235"/>
      <c r="WXI18" s="235"/>
      <c r="WXJ18" s="235"/>
      <c r="WXK18" s="235"/>
      <c r="WXL18" s="235"/>
      <c r="WXM18" s="235"/>
      <c r="WXN18" s="235"/>
      <c r="WXO18" s="235"/>
      <c r="WXP18" s="235"/>
      <c r="WXQ18" s="235"/>
      <c r="WXR18" s="235"/>
      <c r="WXS18" s="235"/>
      <c r="WXT18" s="235"/>
      <c r="WXU18" s="235"/>
      <c r="WXV18" s="235"/>
      <c r="WXW18" s="235"/>
      <c r="WXX18" s="235"/>
      <c r="WXY18" s="235"/>
      <c r="WXZ18" s="235"/>
      <c r="WYA18" s="235"/>
      <c r="WYB18" s="235"/>
      <c r="WYC18" s="235"/>
      <c r="WYD18" s="235"/>
      <c r="WYE18" s="235"/>
      <c r="WYF18" s="235"/>
      <c r="WYG18" s="235"/>
      <c r="WYH18" s="235"/>
      <c r="WYI18" s="235"/>
      <c r="WYJ18" s="235"/>
      <c r="WYK18" s="235"/>
      <c r="WYL18" s="235"/>
      <c r="WYM18" s="235"/>
      <c r="WYN18" s="235"/>
      <c r="WYO18" s="235"/>
      <c r="WYP18" s="235"/>
      <c r="WYQ18" s="235"/>
      <c r="WYR18" s="235"/>
      <c r="WYS18" s="235"/>
      <c r="WYT18" s="235"/>
      <c r="WYU18" s="235"/>
      <c r="WYV18" s="235"/>
      <c r="WYW18" s="235"/>
      <c r="WYX18" s="235"/>
      <c r="WYY18" s="235"/>
      <c r="WYZ18" s="235"/>
      <c r="WZA18" s="235"/>
      <c r="WZB18" s="235"/>
      <c r="WZC18" s="235"/>
      <c r="WZD18" s="235"/>
      <c r="WZE18" s="235"/>
      <c r="WZF18" s="235"/>
      <c r="WZG18" s="235"/>
      <c r="WZH18" s="235"/>
      <c r="WZI18" s="235"/>
      <c r="WZJ18" s="235"/>
      <c r="WZK18" s="235"/>
      <c r="WZL18" s="235"/>
      <c r="WZM18" s="235"/>
      <c r="WZN18" s="235"/>
      <c r="WZO18" s="235"/>
      <c r="WZP18" s="235"/>
      <c r="WZQ18" s="235"/>
      <c r="WZR18" s="235"/>
      <c r="WZS18" s="235"/>
      <c r="WZT18" s="235"/>
      <c r="WZU18" s="235"/>
      <c r="WZV18" s="235"/>
      <c r="WZW18" s="235"/>
      <c r="WZX18" s="235"/>
      <c r="WZY18" s="235"/>
      <c r="WZZ18" s="235"/>
      <c r="XAA18" s="235"/>
      <c r="XAB18" s="235"/>
      <c r="XAC18" s="235"/>
      <c r="XAD18" s="235"/>
      <c r="XAE18" s="235"/>
      <c r="XAF18" s="235"/>
      <c r="XAG18" s="235"/>
      <c r="XAH18" s="235"/>
      <c r="XAI18" s="235"/>
      <c r="XAJ18" s="235"/>
      <c r="XAK18" s="235"/>
      <c r="XAL18" s="235"/>
      <c r="XAM18" s="235"/>
      <c r="XAN18" s="235"/>
      <c r="XAO18" s="235"/>
      <c r="XAP18" s="235"/>
      <c r="XAQ18" s="235"/>
      <c r="XAR18" s="235"/>
      <c r="XAS18" s="235"/>
      <c r="XAT18" s="235"/>
      <c r="XAU18" s="235"/>
      <c r="XAV18" s="235"/>
      <c r="XAW18" s="235"/>
      <c r="XAX18" s="235"/>
      <c r="XAY18" s="235"/>
      <c r="XAZ18" s="235"/>
      <c r="XBA18" s="235"/>
      <c r="XBB18" s="235"/>
      <c r="XBC18" s="235"/>
      <c r="XBD18" s="235"/>
      <c r="XBE18" s="235"/>
      <c r="XBF18" s="235"/>
      <c r="XBG18" s="235"/>
      <c r="XBH18" s="235"/>
      <c r="XBI18" s="235"/>
      <c r="XBJ18" s="235"/>
      <c r="XBK18" s="235"/>
      <c r="XBL18" s="235"/>
      <c r="XBM18" s="235"/>
      <c r="XBN18" s="235"/>
      <c r="XBO18" s="235"/>
      <c r="XBP18" s="235"/>
      <c r="XBQ18" s="235"/>
      <c r="XBR18" s="235"/>
      <c r="XBS18" s="235"/>
      <c r="XBT18" s="235"/>
      <c r="XBU18" s="235"/>
      <c r="XBV18" s="235"/>
      <c r="XBW18" s="235"/>
      <c r="XBX18" s="235"/>
      <c r="XBY18" s="235"/>
      <c r="XBZ18" s="235"/>
      <c r="XCA18" s="235"/>
      <c r="XCB18" s="235"/>
      <c r="XCC18" s="235"/>
      <c r="XCD18" s="235"/>
      <c r="XCE18" s="235"/>
      <c r="XCF18" s="235"/>
      <c r="XCG18" s="235"/>
      <c r="XCH18" s="235"/>
      <c r="XCI18" s="235"/>
      <c r="XCJ18" s="235"/>
      <c r="XCK18" s="235"/>
      <c r="XCL18" s="235"/>
      <c r="XCM18" s="235"/>
      <c r="XCN18" s="235"/>
      <c r="XCO18" s="235"/>
      <c r="XCP18" s="235"/>
      <c r="XCQ18" s="235"/>
      <c r="XCR18" s="235"/>
      <c r="XCS18" s="235"/>
      <c r="XCT18" s="235"/>
      <c r="XCU18" s="235"/>
      <c r="XCV18" s="235"/>
      <c r="XCW18" s="235"/>
      <c r="XCX18" s="235"/>
      <c r="XCY18" s="235"/>
      <c r="XCZ18" s="235"/>
      <c r="XDA18" s="235"/>
      <c r="XDB18" s="235"/>
      <c r="XDC18" s="235"/>
      <c r="XDD18" s="235"/>
      <c r="XDE18" s="235"/>
      <c r="XDF18" s="235"/>
      <c r="XDG18" s="235"/>
      <c r="XDH18" s="235"/>
      <c r="XDI18" s="235"/>
      <c r="XDJ18" s="235"/>
      <c r="XDK18" s="235"/>
      <c r="XDL18" s="235"/>
      <c r="XDM18" s="235"/>
      <c r="XDN18" s="235"/>
      <c r="XDO18" s="235"/>
      <c r="XDP18" s="235"/>
      <c r="XDQ18" s="235"/>
      <c r="XDR18" s="235"/>
      <c r="XDS18" s="235"/>
      <c r="XDT18" s="235"/>
      <c r="XDU18" s="235"/>
      <c r="XDV18" s="235"/>
      <c r="XDW18" s="235"/>
      <c r="XDX18" s="235"/>
      <c r="XDY18" s="235"/>
      <c r="XDZ18" s="235"/>
      <c r="XEA18" s="235"/>
      <c r="XEB18" s="235"/>
      <c r="XEC18" s="235"/>
      <c r="XED18" s="235"/>
      <c r="XEE18" s="235"/>
      <c r="XEF18" s="235"/>
      <c r="XEG18" s="235"/>
      <c r="XEH18" s="235"/>
      <c r="XEI18" s="235"/>
      <c r="XEJ18" s="235"/>
      <c r="XEK18" s="235"/>
      <c r="XEL18" s="235"/>
      <c r="XEM18" s="235"/>
      <c r="XEN18" s="235"/>
      <c r="XEO18" s="235"/>
      <c r="XEP18" s="235"/>
      <c r="XEQ18" s="235"/>
      <c r="XER18" s="235"/>
      <c r="XES18" s="235"/>
      <c r="XET18" s="235"/>
      <c r="XEU18" s="235"/>
      <c r="XEV18" s="235"/>
      <c r="XEW18" s="235"/>
      <c r="XEX18" s="235"/>
      <c r="XEY18" s="235"/>
      <c r="XEZ18" s="235"/>
      <c r="XFA18" s="235"/>
      <c r="XFB18" s="235"/>
      <c r="XFC18" s="235"/>
      <c r="XFD18" s="235"/>
    </row>
    <row r="19" s="213" customFormat="1" ht="18" customHeight="1" spans="1:37 14370:16384">
      <c r="A19" s="236" t="s">
        <v>216</v>
      </c>
      <c r="B19" s="233">
        <f t="shared" si="0"/>
        <v>1497</v>
      </c>
      <c r="C19" s="233">
        <f t="shared" si="1"/>
        <v>1069</v>
      </c>
      <c r="D19" s="209">
        <v>852</v>
      </c>
      <c r="E19" s="209"/>
      <c r="F19" s="209"/>
      <c r="G19" s="209">
        <v>217</v>
      </c>
      <c r="H19" s="233">
        <f t="shared" si="5"/>
        <v>428</v>
      </c>
      <c r="I19" s="209">
        <v>80</v>
      </c>
      <c r="J19" s="209">
        <v>2</v>
      </c>
      <c r="K19" s="209"/>
      <c r="L19" s="209"/>
      <c r="M19" s="209"/>
      <c r="N19" s="209">
        <v>3</v>
      </c>
      <c r="O19" s="209"/>
      <c r="P19" s="209">
        <v>3</v>
      </c>
      <c r="Q19" s="209">
        <v>40</v>
      </c>
      <c r="R19" s="209">
        <v>300</v>
      </c>
      <c r="S19" s="233">
        <f t="shared" si="2"/>
        <v>0</v>
      </c>
      <c r="T19" s="209"/>
      <c r="U19" s="209"/>
      <c r="V19" s="209"/>
      <c r="W19" s="209"/>
      <c r="X19" s="209"/>
      <c r="Y19" s="233">
        <f t="shared" si="3"/>
        <v>0</v>
      </c>
      <c r="Z19" s="209"/>
      <c r="AA19" s="209"/>
      <c r="AB19" s="209"/>
      <c r="AC19" s="209"/>
      <c r="AD19" s="233">
        <f t="shared" si="4"/>
        <v>0</v>
      </c>
      <c r="AE19" s="209"/>
      <c r="AF19" s="209"/>
      <c r="AG19" s="209"/>
      <c r="AH19" s="209"/>
      <c r="AI19" s="209"/>
      <c r="AJ19" s="209"/>
      <c r="AK19" s="209"/>
      <c r="AL19" s="213"/>
      <c r="AM19" s="213"/>
      <c r="UFR19" s="235"/>
      <c r="UFS19" s="235"/>
      <c r="UFT19" s="235"/>
      <c r="UFU19" s="235"/>
      <c r="UFV19" s="235"/>
      <c r="UFW19" s="235"/>
      <c r="UFX19" s="235"/>
      <c r="UFY19" s="235"/>
      <c r="UFZ19" s="235"/>
      <c r="UGA19" s="235"/>
      <c r="UGB19" s="235"/>
      <c r="UGC19" s="235"/>
      <c r="UGD19" s="235"/>
      <c r="UGE19" s="235"/>
      <c r="UGF19" s="235"/>
      <c r="UGG19" s="235"/>
      <c r="UGH19" s="235"/>
      <c r="UGI19" s="235"/>
      <c r="UGJ19" s="235"/>
      <c r="UGK19" s="235"/>
      <c r="UGL19" s="235"/>
      <c r="UGM19" s="235"/>
      <c r="UGN19" s="235"/>
      <c r="UGO19" s="235"/>
      <c r="UGP19" s="235"/>
      <c r="UGQ19" s="235"/>
      <c r="UGR19" s="235"/>
      <c r="UGS19" s="235"/>
      <c r="UGT19" s="235"/>
      <c r="UGU19" s="235"/>
      <c r="UGV19" s="235"/>
      <c r="UGW19" s="235"/>
      <c r="UGX19" s="235"/>
      <c r="UGY19" s="235"/>
      <c r="UGZ19" s="235"/>
      <c r="UHA19" s="235"/>
      <c r="UHB19" s="235"/>
      <c r="UHC19" s="235"/>
      <c r="UHD19" s="235"/>
      <c r="UHE19" s="235"/>
      <c r="UHF19" s="235"/>
      <c r="UHG19" s="235"/>
      <c r="UHH19" s="235"/>
      <c r="UHI19" s="235"/>
      <c r="UHJ19" s="235"/>
      <c r="UHK19" s="235"/>
      <c r="UHL19" s="235"/>
      <c r="UHM19" s="235"/>
      <c r="UHN19" s="235"/>
      <c r="UHO19" s="235"/>
      <c r="UHP19" s="235"/>
      <c r="UHQ19" s="235"/>
      <c r="UHR19" s="235"/>
      <c r="UHS19" s="235"/>
      <c r="UHT19" s="235"/>
      <c r="UHU19" s="235"/>
      <c r="UHV19" s="235"/>
      <c r="UHW19" s="235"/>
      <c r="UHX19" s="235"/>
      <c r="UHY19" s="235"/>
      <c r="UHZ19" s="235"/>
      <c r="UIA19" s="235"/>
      <c r="UIB19" s="235"/>
      <c r="UIC19" s="235"/>
      <c r="UID19" s="235"/>
      <c r="UIE19" s="235"/>
      <c r="UIF19" s="235"/>
      <c r="UIG19" s="235"/>
      <c r="UIH19" s="235"/>
      <c r="UII19" s="235"/>
      <c r="UIJ19" s="235"/>
      <c r="UIK19" s="235"/>
      <c r="UIL19" s="235"/>
      <c r="UIM19" s="235"/>
      <c r="UIN19" s="235"/>
      <c r="UIO19" s="235"/>
      <c r="UIP19" s="235"/>
      <c r="UIQ19" s="235"/>
      <c r="UIR19" s="235"/>
      <c r="UIS19" s="235"/>
      <c r="UIT19" s="235"/>
      <c r="UIU19" s="235"/>
      <c r="UIV19" s="235"/>
      <c r="UIW19" s="235"/>
      <c r="UIX19" s="235"/>
      <c r="UIY19" s="235"/>
      <c r="UIZ19" s="235"/>
      <c r="UJA19" s="235"/>
      <c r="UJB19" s="235"/>
      <c r="UJC19" s="235"/>
      <c r="UJD19" s="235"/>
      <c r="UJE19" s="235"/>
      <c r="UJF19" s="235"/>
      <c r="UJG19" s="235"/>
      <c r="UJH19" s="235"/>
      <c r="UJI19" s="235"/>
      <c r="UJJ19" s="235"/>
      <c r="UJK19" s="235"/>
      <c r="UJL19" s="235"/>
      <c r="UJM19" s="235"/>
      <c r="UJN19" s="235"/>
      <c r="UJO19" s="235"/>
      <c r="UJP19" s="235"/>
      <c r="UJQ19" s="235"/>
      <c r="UJR19" s="235"/>
      <c r="UJS19" s="235"/>
      <c r="UJT19" s="235"/>
      <c r="UJU19" s="235"/>
      <c r="UJV19" s="235"/>
      <c r="UJW19" s="235"/>
      <c r="UJX19" s="235"/>
      <c r="UJY19" s="235"/>
      <c r="UJZ19" s="235"/>
      <c r="UKA19" s="235"/>
      <c r="UKB19" s="235"/>
      <c r="UKC19" s="235"/>
      <c r="UKD19" s="235"/>
      <c r="UKE19" s="235"/>
      <c r="UKF19" s="235"/>
      <c r="UKG19" s="235"/>
      <c r="UKH19" s="235"/>
      <c r="UKI19" s="235"/>
      <c r="UKJ19" s="235"/>
      <c r="UKK19" s="235"/>
      <c r="UKL19" s="235"/>
      <c r="UKM19" s="235"/>
      <c r="UKN19" s="235"/>
      <c r="UKO19" s="235"/>
      <c r="UKP19" s="235"/>
      <c r="UKQ19" s="235"/>
      <c r="UKR19" s="235"/>
      <c r="UKS19" s="235"/>
      <c r="UKT19" s="235"/>
      <c r="UKU19" s="235"/>
      <c r="UKV19" s="235"/>
      <c r="UKW19" s="235"/>
      <c r="UKX19" s="235"/>
      <c r="UKY19" s="235"/>
      <c r="UKZ19" s="235"/>
      <c r="ULA19" s="235"/>
      <c r="ULB19" s="235"/>
      <c r="ULC19" s="235"/>
      <c r="ULD19" s="235"/>
      <c r="ULE19" s="235"/>
      <c r="ULF19" s="235"/>
      <c r="ULG19" s="235"/>
      <c r="ULH19" s="235"/>
      <c r="ULI19" s="235"/>
      <c r="ULJ19" s="235"/>
      <c r="ULK19" s="235"/>
      <c r="ULL19" s="235"/>
      <c r="ULM19" s="235"/>
      <c r="ULN19" s="235"/>
      <c r="ULO19" s="235"/>
      <c r="ULP19" s="235"/>
      <c r="ULQ19" s="235"/>
      <c r="ULR19" s="235"/>
      <c r="ULS19" s="235"/>
      <c r="ULT19" s="235"/>
      <c r="ULU19" s="235"/>
      <c r="ULV19" s="235"/>
      <c r="ULW19" s="235"/>
      <c r="ULX19" s="235"/>
      <c r="ULY19" s="235"/>
      <c r="ULZ19" s="235"/>
      <c r="UMA19" s="235"/>
      <c r="UMB19" s="235"/>
      <c r="UMC19" s="235"/>
      <c r="UMD19" s="235"/>
      <c r="UME19" s="235"/>
      <c r="UMF19" s="235"/>
      <c r="UMG19" s="235"/>
      <c r="UMH19" s="235"/>
      <c r="UMI19" s="235"/>
      <c r="UMJ19" s="235"/>
      <c r="UMK19" s="235"/>
      <c r="UML19" s="235"/>
      <c r="UMM19" s="235"/>
      <c r="UMN19" s="235"/>
      <c r="UMO19" s="235"/>
      <c r="UMP19" s="235"/>
      <c r="UMQ19" s="235"/>
      <c r="UMR19" s="235"/>
      <c r="UMS19" s="235"/>
      <c r="UMT19" s="235"/>
      <c r="UMU19" s="235"/>
      <c r="UMV19" s="235"/>
      <c r="UMW19" s="235"/>
      <c r="UMX19" s="235"/>
      <c r="UMY19" s="235"/>
      <c r="UMZ19" s="235"/>
      <c r="UNA19" s="235"/>
      <c r="UNB19" s="235"/>
      <c r="UNC19" s="235"/>
      <c r="UND19" s="235"/>
      <c r="UNE19" s="235"/>
      <c r="UNF19" s="235"/>
      <c r="UNG19" s="235"/>
      <c r="UNH19" s="235"/>
      <c r="UNI19" s="235"/>
      <c r="UNJ19" s="235"/>
      <c r="UNK19" s="235"/>
      <c r="UNL19" s="235"/>
      <c r="UNM19" s="235"/>
      <c r="UNN19" s="235"/>
      <c r="UNO19" s="235"/>
      <c r="UNP19" s="235"/>
      <c r="UNQ19" s="235"/>
      <c r="UNR19" s="235"/>
      <c r="UNS19" s="235"/>
      <c r="UNT19" s="235"/>
      <c r="UNU19" s="235"/>
      <c r="UNV19" s="235"/>
      <c r="UNW19" s="235"/>
      <c r="UNX19" s="235"/>
      <c r="UNY19" s="235"/>
      <c r="UNZ19" s="235"/>
      <c r="UOA19" s="235"/>
      <c r="UOB19" s="235"/>
      <c r="UOC19" s="235"/>
      <c r="UOD19" s="235"/>
      <c r="UOE19" s="235"/>
      <c r="UOF19" s="235"/>
      <c r="UOG19" s="235"/>
      <c r="UOH19" s="235"/>
      <c r="UOI19" s="235"/>
      <c r="UOJ19" s="235"/>
      <c r="UOK19" s="235"/>
      <c r="UOL19" s="235"/>
      <c r="UOM19" s="235"/>
      <c r="UON19" s="235"/>
      <c r="UOO19" s="235"/>
      <c r="UOP19" s="235"/>
      <c r="UOQ19" s="235"/>
      <c r="UOR19" s="235"/>
      <c r="UOS19" s="235"/>
      <c r="UOT19" s="235"/>
      <c r="UOU19" s="235"/>
      <c r="UOV19" s="235"/>
      <c r="UOW19" s="235"/>
      <c r="UOX19" s="235"/>
      <c r="UOY19" s="235"/>
      <c r="UOZ19" s="235"/>
      <c r="UPA19" s="235"/>
      <c r="UPB19" s="235"/>
      <c r="UPC19" s="235"/>
      <c r="UPD19" s="235"/>
      <c r="UPE19" s="235"/>
      <c r="UPF19" s="235"/>
      <c r="UPG19" s="235"/>
      <c r="UPH19" s="235"/>
      <c r="UPI19" s="235"/>
      <c r="UPJ19" s="235"/>
      <c r="UPK19" s="235"/>
      <c r="UPL19" s="235"/>
      <c r="UPM19" s="235"/>
      <c r="UPN19" s="235"/>
      <c r="UPO19" s="235"/>
      <c r="UPP19" s="235"/>
      <c r="UPQ19" s="235"/>
      <c r="UPR19" s="235"/>
      <c r="UPS19" s="235"/>
      <c r="UPT19" s="235"/>
      <c r="UPU19" s="235"/>
      <c r="UPV19" s="235"/>
      <c r="UPW19" s="235"/>
      <c r="UPX19" s="235"/>
      <c r="UPY19" s="235"/>
      <c r="UPZ19" s="235"/>
      <c r="UQA19" s="235"/>
      <c r="UQB19" s="235"/>
      <c r="UQC19" s="235"/>
      <c r="UQD19" s="235"/>
      <c r="UQE19" s="235"/>
      <c r="UQF19" s="235"/>
      <c r="UQG19" s="235"/>
      <c r="UQH19" s="235"/>
      <c r="UQI19" s="235"/>
      <c r="UQJ19" s="235"/>
      <c r="UQK19" s="235"/>
      <c r="UQL19" s="235"/>
      <c r="UQM19" s="235"/>
      <c r="UQN19" s="235"/>
      <c r="UQO19" s="235"/>
      <c r="UQP19" s="235"/>
      <c r="UQQ19" s="235"/>
      <c r="UQR19" s="235"/>
      <c r="UQS19" s="235"/>
      <c r="UQT19" s="235"/>
      <c r="UQU19" s="235"/>
      <c r="UQV19" s="235"/>
      <c r="UQW19" s="235"/>
      <c r="UQX19" s="235"/>
      <c r="UQY19" s="235"/>
      <c r="UQZ19" s="235"/>
      <c r="URA19" s="235"/>
      <c r="URB19" s="235"/>
      <c r="URC19" s="235"/>
      <c r="URD19" s="235"/>
      <c r="URE19" s="235"/>
      <c r="URF19" s="235"/>
      <c r="URG19" s="235"/>
      <c r="URH19" s="235"/>
      <c r="URI19" s="235"/>
      <c r="URJ19" s="235"/>
      <c r="URK19" s="235"/>
      <c r="URL19" s="235"/>
      <c r="URM19" s="235"/>
      <c r="URN19" s="235"/>
      <c r="URO19" s="235"/>
      <c r="URP19" s="235"/>
      <c r="URQ19" s="235"/>
      <c r="URR19" s="235"/>
      <c r="URS19" s="235"/>
      <c r="URT19" s="235"/>
      <c r="URU19" s="235"/>
      <c r="URV19" s="235"/>
      <c r="URW19" s="235"/>
      <c r="URX19" s="235"/>
      <c r="URY19" s="235"/>
      <c r="URZ19" s="235"/>
      <c r="USA19" s="235"/>
      <c r="USB19" s="235"/>
      <c r="USC19" s="235"/>
      <c r="USD19" s="235"/>
      <c r="USE19" s="235"/>
      <c r="USF19" s="235"/>
      <c r="USG19" s="235"/>
      <c r="USH19" s="235"/>
      <c r="USI19" s="235"/>
      <c r="USJ19" s="235"/>
      <c r="USK19" s="235"/>
      <c r="USL19" s="235"/>
      <c r="USM19" s="235"/>
      <c r="USN19" s="235"/>
      <c r="USO19" s="235"/>
      <c r="USP19" s="235"/>
      <c r="USQ19" s="235"/>
      <c r="USR19" s="235"/>
      <c r="USS19" s="235"/>
      <c r="UST19" s="235"/>
      <c r="USU19" s="235"/>
      <c r="USV19" s="235"/>
      <c r="USW19" s="235"/>
      <c r="USX19" s="235"/>
      <c r="USY19" s="235"/>
      <c r="USZ19" s="235"/>
      <c r="UTA19" s="235"/>
      <c r="UTB19" s="235"/>
      <c r="UTC19" s="235"/>
      <c r="UTD19" s="235"/>
      <c r="UTE19" s="235"/>
      <c r="UTF19" s="235"/>
      <c r="UTG19" s="235"/>
      <c r="UTH19" s="235"/>
      <c r="UTI19" s="235"/>
      <c r="UTJ19" s="235"/>
      <c r="UTK19" s="235"/>
      <c r="UTL19" s="235"/>
      <c r="UTM19" s="235"/>
      <c r="UTN19" s="235"/>
      <c r="UTO19" s="235"/>
      <c r="UTP19" s="235"/>
      <c r="UTQ19" s="235"/>
      <c r="UTR19" s="235"/>
      <c r="UTS19" s="235"/>
      <c r="UTT19" s="235"/>
      <c r="UTU19" s="235"/>
      <c r="UTV19" s="235"/>
      <c r="UTW19" s="235"/>
      <c r="UTX19" s="235"/>
      <c r="UTY19" s="235"/>
      <c r="UTZ19" s="235"/>
      <c r="UUA19" s="235"/>
      <c r="UUB19" s="235"/>
      <c r="UUC19" s="235"/>
      <c r="UUD19" s="235"/>
      <c r="UUE19" s="235"/>
      <c r="UUF19" s="235"/>
      <c r="UUG19" s="235"/>
      <c r="UUH19" s="235"/>
      <c r="UUI19" s="235"/>
      <c r="UUJ19" s="235"/>
      <c r="UUK19" s="235"/>
      <c r="UUL19" s="235"/>
      <c r="UUM19" s="235"/>
      <c r="UUN19" s="235"/>
      <c r="UUO19" s="235"/>
      <c r="UUP19" s="235"/>
      <c r="UUQ19" s="235"/>
      <c r="UUR19" s="235"/>
      <c r="UUS19" s="235"/>
      <c r="UUT19" s="235"/>
      <c r="UUU19" s="235"/>
      <c r="UUV19" s="235"/>
      <c r="UUW19" s="235"/>
      <c r="UUX19" s="235"/>
      <c r="UUY19" s="235"/>
      <c r="UUZ19" s="235"/>
      <c r="UVA19" s="235"/>
      <c r="UVB19" s="235"/>
      <c r="UVC19" s="235"/>
      <c r="UVD19" s="235"/>
      <c r="UVE19" s="235"/>
      <c r="UVF19" s="235"/>
      <c r="UVG19" s="235"/>
      <c r="UVH19" s="235"/>
      <c r="UVI19" s="235"/>
      <c r="UVJ19" s="235"/>
      <c r="UVK19" s="235"/>
      <c r="UVL19" s="235"/>
      <c r="UVM19" s="235"/>
      <c r="UVN19" s="235"/>
      <c r="UVO19" s="235"/>
      <c r="UVP19" s="235"/>
      <c r="UVQ19" s="235"/>
      <c r="UVR19" s="235"/>
      <c r="UVS19" s="235"/>
      <c r="UVT19" s="235"/>
      <c r="UVU19" s="235"/>
      <c r="UVV19" s="235"/>
      <c r="UVW19" s="235"/>
      <c r="UVX19" s="235"/>
      <c r="UVY19" s="235"/>
      <c r="UVZ19" s="235"/>
      <c r="UWA19" s="235"/>
      <c r="UWB19" s="235"/>
      <c r="UWC19" s="235"/>
      <c r="UWD19" s="235"/>
      <c r="UWE19" s="235"/>
      <c r="UWF19" s="235"/>
      <c r="UWG19" s="235"/>
      <c r="UWH19" s="235"/>
      <c r="UWI19" s="235"/>
      <c r="UWJ19" s="235"/>
      <c r="UWK19" s="235"/>
      <c r="UWL19" s="235"/>
      <c r="UWM19" s="235"/>
      <c r="UWN19" s="235"/>
      <c r="UWO19" s="235"/>
      <c r="UWP19" s="235"/>
      <c r="UWQ19" s="235"/>
      <c r="UWR19" s="235"/>
      <c r="UWS19" s="235"/>
      <c r="UWT19" s="235"/>
      <c r="UWU19" s="235"/>
      <c r="UWV19" s="235"/>
      <c r="UWW19" s="235"/>
      <c r="UWX19" s="235"/>
      <c r="UWY19" s="235"/>
      <c r="UWZ19" s="235"/>
      <c r="UXA19" s="235"/>
      <c r="UXB19" s="235"/>
      <c r="UXC19" s="235"/>
      <c r="UXD19" s="235"/>
      <c r="UXE19" s="235"/>
      <c r="UXF19" s="235"/>
      <c r="UXG19" s="235"/>
      <c r="UXH19" s="235"/>
      <c r="UXI19" s="235"/>
      <c r="UXJ19" s="235"/>
      <c r="UXK19" s="235"/>
      <c r="UXL19" s="235"/>
      <c r="UXM19" s="235"/>
      <c r="UXN19" s="235"/>
      <c r="UXO19" s="235"/>
      <c r="UXP19" s="235"/>
      <c r="UXQ19" s="235"/>
      <c r="UXR19" s="235"/>
      <c r="UXS19" s="235"/>
      <c r="UXT19" s="235"/>
      <c r="UXU19" s="235"/>
      <c r="UXV19" s="235"/>
      <c r="UXW19" s="235"/>
      <c r="UXX19" s="235"/>
      <c r="UXY19" s="235"/>
      <c r="UXZ19" s="235"/>
      <c r="UYA19" s="235"/>
      <c r="UYB19" s="235"/>
      <c r="UYC19" s="235"/>
      <c r="UYD19" s="235"/>
      <c r="UYE19" s="235"/>
      <c r="UYF19" s="235"/>
      <c r="UYG19" s="235"/>
      <c r="UYH19" s="235"/>
      <c r="UYI19" s="235"/>
      <c r="UYJ19" s="235"/>
      <c r="UYK19" s="235"/>
      <c r="UYL19" s="235"/>
      <c r="UYM19" s="235"/>
      <c r="UYN19" s="235"/>
      <c r="UYO19" s="235"/>
      <c r="UYP19" s="235"/>
      <c r="UYQ19" s="235"/>
      <c r="UYR19" s="235"/>
      <c r="UYS19" s="235"/>
      <c r="UYT19" s="235"/>
      <c r="UYU19" s="235"/>
      <c r="UYV19" s="235"/>
      <c r="UYW19" s="235"/>
      <c r="UYX19" s="235"/>
      <c r="UYY19" s="235"/>
      <c r="UYZ19" s="235"/>
      <c r="UZA19" s="235"/>
      <c r="UZB19" s="235"/>
      <c r="UZC19" s="235"/>
      <c r="UZD19" s="235"/>
      <c r="UZE19" s="235"/>
      <c r="UZF19" s="235"/>
      <c r="UZG19" s="235"/>
      <c r="UZH19" s="235"/>
      <c r="UZI19" s="235"/>
      <c r="UZJ19" s="235"/>
      <c r="UZK19" s="235"/>
      <c r="UZL19" s="235"/>
      <c r="UZM19" s="235"/>
      <c r="UZN19" s="235"/>
      <c r="UZO19" s="235"/>
      <c r="UZP19" s="235"/>
      <c r="UZQ19" s="235"/>
      <c r="UZR19" s="235"/>
      <c r="UZS19" s="235"/>
      <c r="UZT19" s="235"/>
      <c r="UZU19" s="235"/>
      <c r="UZV19" s="235"/>
      <c r="UZW19" s="235"/>
      <c r="UZX19" s="235"/>
      <c r="UZY19" s="235"/>
      <c r="UZZ19" s="235"/>
      <c r="VAA19" s="235"/>
      <c r="VAB19" s="235"/>
      <c r="VAC19" s="235"/>
      <c r="VAD19" s="235"/>
      <c r="VAE19" s="235"/>
      <c r="VAF19" s="235"/>
      <c r="VAG19" s="235"/>
      <c r="VAH19" s="235"/>
      <c r="VAI19" s="235"/>
      <c r="VAJ19" s="235"/>
      <c r="VAK19" s="235"/>
      <c r="VAL19" s="235"/>
      <c r="VAM19" s="235"/>
      <c r="VAN19" s="235"/>
      <c r="VAO19" s="235"/>
      <c r="VAP19" s="235"/>
      <c r="VAQ19" s="235"/>
      <c r="VAR19" s="235"/>
      <c r="VAS19" s="235"/>
      <c r="VAT19" s="235"/>
      <c r="VAU19" s="235"/>
      <c r="VAV19" s="235"/>
      <c r="VAW19" s="235"/>
      <c r="VAX19" s="235"/>
      <c r="VAY19" s="235"/>
      <c r="VAZ19" s="235"/>
      <c r="VBA19" s="235"/>
      <c r="VBB19" s="235"/>
      <c r="VBC19" s="235"/>
      <c r="VBD19" s="235"/>
      <c r="VBE19" s="235"/>
      <c r="VBF19" s="235"/>
      <c r="VBG19" s="235"/>
      <c r="VBH19" s="235"/>
      <c r="VBI19" s="235"/>
      <c r="VBJ19" s="235"/>
      <c r="VBK19" s="235"/>
      <c r="VBL19" s="235"/>
      <c r="VBM19" s="235"/>
      <c r="VBN19" s="235"/>
      <c r="VBO19" s="235"/>
      <c r="VBP19" s="235"/>
      <c r="VBQ19" s="235"/>
      <c r="VBR19" s="235"/>
      <c r="VBS19" s="235"/>
      <c r="VBT19" s="235"/>
      <c r="VBU19" s="235"/>
      <c r="VBV19" s="235"/>
      <c r="VBW19" s="235"/>
      <c r="VBX19" s="235"/>
      <c r="VBY19" s="235"/>
      <c r="VBZ19" s="235"/>
      <c r="VCA19" s="235"/>
      <c r="VCB19" s="235"/>
      <c r="VCC19" s="235"/>
      <c r="VCD19" s="235"/>
      <c r="VCE19" s="235"/>
      <c r="VCF19" s="235"/>
      <c r="VCG19" s="235"/>
      <c r="VCH19" s="235"/>
      <c r="VCI19" s="235"/>
      <c r="VCJ19" s="235"/>
      <c r="VCK19" s="235"/>
      <c r="VCL19" s="235"/>
      <c r="VCM19" s="235"/>
      <c r="VCN19" s="235"/>
      <c r="VCO19" s="235"/>
      <c r="VCP19" s="235"/>
      <c r="VCQ19" s="235"/>
      <c r="VCR19" s="235"/>
      <c r="VCS19" s="235"/>
      <c r="VCT19" s="235"/>
      <c r="VCU19" s="235"/>
      <c r="VCV19" s="235"/>
      <c r="VCW19" s="235"/>
      <c r="VCX19" s="235"/>
      <c r="VCY19" s="235"/>
      <c r="VCZ19" s="235"/>
      <c r="VDA19" s="235"/>
      <c r="VDB19" s="235"/>
      <c r="VDC19" s="235"/>
      <c r="VDD19" s="235"/>
      <c r="VDE19" s="235"/>
      <c r="VDF19" s="235"/>
      <c r="VDG19" s="235"/>
      <c r="VDH19" s="235"/>
      <c r="VDI19" s="235"/>
      <c r="VDJ19" s="235"/>
      <c r="VDK19" s="235"/>
      <c r="VDL19" s="235"/>
      <c r="VDM19" s="235"/>
      <c r="VDN19" s="235"/>
      <c r="VDO19" s="235"/>
      <c r="VDP19" s="235"/>
      <c r="VDQ19" s="235"/>
      <c r="VDR19" s="235"/>
      <c r="VDS19" s="235"/>
      <c r="VDT19" s="235"/>
      <c r="VDU19" s="235"/>
      <c r="VDV19" s="235"/>
      <c r="VDW19" s="235"/>
      <c r="VDX19" s="235"/>
      <c r="VDY19" s="235"/>
      <c r="VDZ19" s="235"/>
      <c r="VEA19" s="235"/>
      <c r="VEB19" s="235"/>
      <c r="VEC19" s="235"/>
      <c r="VED19" s="235"/>
      <c r="VEE19" s="235"/>
      <c r="VEF19" s="235"/>
      <c r="VEG19" s="235"/>
      <c r="VEH19" s="235"/>
      <c r="VEI19" s="235"/>
      <c r="VEJ19" s="235"/>
      <c r="VEK19" s="235"/>
      <c r="VEL19" s="235"/>
      <c r="VEM19" s="235"/>
      <c r="VEN19" s="235"/>
      <c r="VEO19" s="235"/>
      <c r="VEP19" s="235"/>
      <c r="VEQ19" s="235"/>
      <c r="VER19" s="235"/>
      <c r="VES19" s="235"/>
      <c r="VET19" s="235"/>
      <c r="VEU19" s="235"/>
      <c r="VEV19" s="235"/>
      <c r="VEW19" s="235"/>
      <c r="VEX19" s="235"/>
      <c r="VEY19" s="235"/>
      <c r="VEZ19" s="235"/>
      <c r="VFA19" s="235"/>
      <c r="VFB19" s="235"/>
      <c r="VFC19" s="235"/>
      <c r="VFD19" s="235"/>
      <c r="VFE19" s="235"/>
      <c r="VFF19" s="235"/>
      <c r="VFG19" s="235"/>
      <c r="VFH19" s="235"/>
      <c r="VFI19" s="235"/>
      <c r="VFJ19" s="235"/>
      <c r="VFK19" s="235"/>
      <c r="VFL19" s="235"/>
      <c r="VFM19" s="235"/>
      <c r="VFN19" s="235"/>
      <c r="VFO19" s="235"/>
      <c r="VFP19" s="235"/>
      <c r="VFQ19" s="235"/>
      <c r="VFR19" s="235"/>
      <c r="VFS19" s="235"/>
      <c r="VFT19" s="235"/>
      <c r="VFU19" s="235"/>
      <c r="VFV19" s="235"/>
      <c r="VFW19" s="235"/>
      <c r="VFX19" s="235"/>
      <c r="VFY19" s="235"/>
      <c r="VFZ19" s="235"/>
      <c r="VGA19" s="235"/>
      <c r="VGB19" s="235"/>
      <c r="VGC19" s="235"/>
      <c r="VGD19" s="235"/>
      <c r="VGE19" s="235"/>
      <c r="VGF19" s="235"/>
      <c r="VGG19" s="235"/>
      <c r="VGH19" s="235"/>
      <c r="VGI19" s="235"/>
      <c r="VGJ19" s="235"/>
      <c r="VGK19" s="235"/>
      <c r="VGL19" s="235"/>
      <c r="VGM19" s="235"/>
      <c r="VGN19" s="235"/>
      <c r="VGO19" s="235"/>
      <c r="VGP19" s="235"/>
      <c r="VGQ19" s="235"/>
      <c r="VGR19" s="235"/>
      <c r="VGS19" s="235"/>
      <c r="VGT19" s="235"/>
      <c r="VGU19" s="235"/>
      <c r="VGV19" s="235"/>
      <c r="VGW19" s="235"/>
      <c r="VGX19" s="235"/>
      <c r="VGY19" s="235"/>
      <c r="VGZ19" s="235"/>
      <c r="VHA19" s="235"/>
      <c r="VHB19" s="235"/>
      <c r="VHC19" s="235"/>
      <c r="VHD19" s="235"/>
      <c r="VHE19" s="235"/>
      <c r="VHF19" s="235"/>
      <c r="VHG19" s="235"/>
      <c r="VHH19" s="235"/>
      <c r="VHI19" s="235"/>
      <c r="VHJ19" s="235"/>
      <c r="VHK19" s="235"/>
      <c r="VHL19" s="235"/>
      <c r="VHM19" s="235"/>
      <c r="VHN19" s="235"/>
      <c r="VHO19" s="235"/>
      <c r="VHP19" s="235"/>
      <c r="VHQ19" s="235"/>
      <c r="VHR19" s="235"/>
      <c r="VHS19" s="235"/>
      <c r="VHT19" s="235"/>
      <c r="VHU19" s="235"/>
      <c r="VHV19" s="235"/>
      <c r="VHW19" s="235"/>
      <c r="VHX19" s="235"/>
      <c r="VHY19" s="235"/>
      <c r="VHZ19" s="235"/>
      <c r="VIA19" s="235"/>
      <c r="VIB19" s="235"/>
      <c r="VIC19" s="235"/>
      <c r="VID19" s="235"/>
      <c r="VIE19" s="235"/>
      <c r="VIF19" s="235"/>
      <c r="VIG19" s="235"/>
      <c r="VIH19" s="235"/>
      <c r="VII19" s="235"/>
      <c r="VIJ19" s="235"/>
      <c r="VIK19" s="235"/>
      <c r="VIL19" s="235"/>
      <c r="VIM19" s="235"/>
      <c r="VIN19" s="235"/>
      <c r="VIO19" s="235"/>
      <c r="VIP19" s="235"/>
      <c r="VIQ19" s="235"/>
      <c r="VIR19" s="235"/>
      <c r="VIS19" s="235"/>
      <c r="VIT19" s="235"/>
      <c r="VIU19" s="235"/>
      <c r="VIV19" s="235"/>
      <c r="VIW19" s="235"/>
      <c r="VIX19" s="235"/>
      <c r="VIY19" s="235"/>
      <c r="VIZ19" s="235"/>
      <c r="VJA19" s="235"/>
      <c r="VJB19" s="235"/>
      <c r="VJC19" s="235"/>
      <c r="VJD19" s="235"/>
      <c r="VJE19" s="235"/>
      <c r="VJF19" s="235"/>
      <c r="VJG19" s="235"/>
      <c r="VJH19" s="235"/>
      <c r="VJI19" s="235"/>
      <c r="VJJ19" s="235"/>
      <c r="VJK19" s="235"/>
      <c r="VJL19" s="235"/>
      <c r="VJM19" s="235"/>
      <c r="VJN19" s="235"/>
      <c r="VJO19" s="235"/>
      <c r="VJP19" s="235"/>
      <c r="VJQ19" s="235"/>
      <c r="VJR19" s="235"/>
      <c r="VJS19" s="235"/>
      <c r="VJT19" s="235"/>
      <c r="VJU19" s="235"/>
      <c r="VJV19" s="235"/>
      <c r="VJW19" s="235"/>
      <c r="VJX19" s="235"/>
      <c r="VJY19" s="235"/>
      <c r="VJZ19" s="235"/>
      <c r="VKA19" s="235"/>
      <c r="VKB19" s="235"/>
      <c r="VKC19" s="235"/>
      <c r="VKD19" s="235"/>
      <c r="VKE19" s="235"/>
      <c r="VKF19" s="235"/>
      <c r="VKG19" s="235"/>
      <c r="VKH19" s="235"/>
      <c r="VKI19" s="235"/>
      <c r="VKJ19" s="235"/>
      <c r="VKK19" s="235"/>
      <c r="VKL19" s="235"/>
      <c r="VKM19" s="235"/>
      <c r="VKN19" s="235"/>
      <c r="VKO19" s="235"/>
      <c r="VKP19" s="235"/>
      <c r="VKQ19" s="235"/>
      <c r="VKR19" s="235"/>
      <c r="VKS19" s="235"/>
      <c r="VKT19" s="235"/>
      <c r="VKU19" s="235"/>
      <c r="VKV19" s="235"/>
      <c r="VKW19" s="235"/>
      <c r="VKX19" s="235"/>
      <c r="VKY19" s="235"/>
      <c r="VKZ19" s="235"/>
      <c r="VLA19" s="235"/>
      <c r="VLB19" s="235"/>
      <c r="VLC19" s="235"/>
      <c r="VLD19" s="235"/>
      <c r="VLE19" s="235"/>
      <c r="VLF19" s="235"/>
      <c r="VLG19" s="235"/>
      <c r="VLH19" s="235"/>
      <c r="VLI19" s="235"/>
      <c r="VLJ19" s="235"/>
      <c r="VLK19" s="235"/>
      <c r="VLL19" s="235"/>
      <c r="VLM19" s="235"/>
      <c r="VLN19" s="235"/>
      <c r="VLO19" s="235"/>
      <c r="VLP19" s="235"/>
      <c r="VLQ19" s="235"/>
      <c r="VLR19" s="235"/>
      <c r="VLS19" s="235"/>
      <c r="VLT19" s="235"/>
      <c r="VLU19" s="235"/>
      <c r="VLV19" s="235"/>
      <c r="VLW19" s="235"/>
      <c r="VLX19" s="235"/>
      <c r="VLY19" s="235"/>
      <c r="VLZ19" s="235"/>
      <c r="VMA19" s="235"/>
      <c r="VMB19" s="235"/>
      <c r="VMC19" s="235"/>
      <c r="VMD19" s="235"/>
      <c r="VME19" s="235"/>
      <c r="VMF19" s="235"/>
      <c r="VMG19" s="235"/>
      <c r="VMH19" s="235"/>
      <c r="VMI19" s="235"/>
      <c r="VMJ19" s="235"/>
      <c r="VMK19" s="235"/>
      <c r="VML19" s="235"/>
      <c r="VMM19" s="235"/>
      <c r="VMN19" s="235"/>
      <c r="VMO19" s="235"/>
      <c r="VMP19" s="235"/>
      <c r="VMQ19" s="235"/>
      <c r="VMR19" s="235"/>
      <c r="VMS19" s="235"/>
      <c r="VMT19" s="235"/>
      <c r="VMU19" s="235"/>
      <c r="VMV19" s="235"/>
      <c r="VMW19" s="235"/>
      <c r="VMX19" s="235"/>
      <c r="VMY19" s="235"/>
      <c r="VMZ19" s="235"/>
      <c r="VNA19" s="235"/>
      <c r="VNB19" s="235"/>
      <c r="VNC19" s="235"/>
      <c r="VND19" s="235"/>
      <c r="VNE19" s="235"/>
      <c r="VNF19" s="235"/>
      <c r="VNG19" s="235"/>
      <c r="VNH19" s="235"/>
      <c r="VNI19" s="235"/>
      <c r="VNJ19" s="235"/>
      <c r="VNK19" s="235"/>
      <c r="VNL19" s="235"/>
      <c r="VNM19" s="235"/>
      <c r="VNN19" s="235"/>
      <c r="VNO19" s="235"/>
      <c r="VNP19" s="235"/>
      <c r="VNQ19" s="235"/>
      <c r="VNR19" s="235"/>
      <c r="VNS19" s="235"/>
      <c r="VNT19" s="235"/>
      <c r="VNU19" s="235"/>
      <c r="VNV19" s="235"/>
      <c r="VNW19" s="235"/>
      <c r="VNX19" s="235"/>
      <c r="VNY19" s="235"/>
      <c r="VNZ19" s="235"/>
      <c r="VOA19" s="235"/>
      <c r="VOB19" s="235"/>
      <c r="VOC19" s="235"/>
      <c r="VOD19" s="235"/>
      <c r="VOE19" s="235"/>
      <c r="VOF19" s="235"/>
      <c r="VOG19" s="235"/>
      <c r="VOH19" s="235"/>
      <c r="VOI19" s="235"/>
      <c r="VOJ19" s="235"/>
      <c r="VOK19" s="235"/>
      <c r="VOL19" s="235"/>
      <c r="VOM19" s="235"/>
      <c r="VON19" s="235"/>
      <c r="VOO19" s="235"/>
      <c r="VOP19" s="235"/>
      <c r="VOQ19" s="235"/>
      <c r="VOR19" s="235"/>
      <c r="VOS19" s="235"/>
      <c r="VOT19" s="235"/>
      <c r="VOU19" s="235"/>
      <c r="VOV19" s="235"/>
      <c r="VOW19" s="235"/>
      <c r="VOX19" s="235"/>
      <c r="VOY19" s="235"/>
      <c r="VOZ19" s="235"/>
      <c r="VPA19" s="235"/>
      <c r="VPB19" s="235"/>
      <c r="VPC19" s="235"/>
      <c r="VPD19" s="235"/>
      <c r="VPE19" s="235"/>
      <c r="VPF19" s="235"/>
      <c r="VPG19" s="235"/>
      <c r="VPH19" s="235"/>
      <c r="VPI19" s="235"/>
      <c r="VPJ19" s="235"/>
      <c r="VPK19" s="235"/>
      <c r="VPL19" s="235"/>
      <c r="VPM19" s="235"/>
      <c r="VPN19" s="235"/>
      <c r="VPO19" s="235"/>
      <c r="VPP19" s="235"/>
      <c r="VPQ19" s="235"/>
      <c r="VPR19" s="235"/>
      <c r="VPS19" s="235"/>
      <c r="VPT19" s="235"/>
      <c r="VPU19" s="235"/>
      <c r="VPV19" s="235"/>
      <c r="VPW19" s="235"/>
      <c r="VPX19" s="235"/>
      <c r="VPY19" s="235"/>
      <c r="VPZ19" s="235"/>
      <c r="VQA19" s="235"/>
      <c r="VQB19" s="235"/>
      <c r="VQC19" s="235"/>
      <c r="VQD19" s="235"/>
      <c r="VQE19" s="235"/>
      <c r="VQF19" s="235"/>
      <c r="VQG19" s="235"/>
      <c r="VQH19" s="235"/>
      <c r="VQI19" s="235"/>
      <c r="VQJ19" s="235"/>
      <c r="VQK19" s="235"/>
      <c r="VQL19" s="235"/>
      <c r="VQM19" s="235"/>
      <c r="VQN19" s="235"/>
      <c r="VQO19" s="235"/>
      <c r="VQP19" s="235"/>
      <c r="VQQ19" s="235"/>
      <c r="VQR19" s="235"/>
      <c r="VQS19" s="235"/>
      <c r="VQT19" s="235"/>
      <c r="VQU19" s="235"/>
      <c r="VQV19" s="235"/>
      <c r="VQW19" s="235"/>
      <c r="VQX19" s="235"/>
      <c r="VQY19" s="235"/>
      <c r="VQZ19" s="235"/>
      <c r="VRA19" s="235"/>
      <c r="VRB19" s="235"/>
      <c r="VRC19" s="235"/>
      <c r="VRD19" s="235"/>
      <c r="VRE19" s="235"/>
      <c r="VRF19" s="235"/>
      <c r="VRG19" s="235"/>
      <c r="VRH19" s="235"/>
      <c r="VRI19" s="235"/>
      <c r="VRJ19" s="235"/>
      <c r="VRK19" s="235"/>
      <c r="VRL19" s="235"/>
      <c r="VRM19" s="235"/>
      <c r="VRN19" s="235"/>
      <c r="VRO19" s="235"/>
      <c r="VRP19" s="235"/>
      <c r="VRQ19" s="235"/>
      <c r="VRR19" s="235"/>
      <c r="VRS19" s="235"/>
      <c r="VRT19" s="235"/>
      <c r="VRU19" s="235"/>
      <c r="VRV19" s="235"/>
      <c r="VRW19" s="235"/>
      <c r="VRX19" s="235"/>
      <c r="VRY19" s="235"/>
      <c r="VRZ19" s="235"/>
      <c r="VSA19" s="235"/>
      <c r="VSB19" s="235"/>
      <c r="VSC19" s="235"/>
      <c r="VSD19" s="235"/>
      <c r="VSE19" s="235"/>
      <c r="VSF19" s="235"/>
      <c r="VSG19" s="235"/>
      <c r="VSH19" s="235"/>
      <c r="VSI19" s="235"/>
      <c r="VSJ19" s="235"/>
      <c r="VSK19" s="235"/>
      <c r="VSL19" s="235"/>
      <c r="VSM19" s="235"/>
      <c r="VSN19" s="235"/>
      <c r="VSO19" s="235"/>
      <c r="VSP19" s="235"/>
      <c r="VSQ19" s="235"/>
      <c r="VSR19" s="235"/>
      <c r="VSS19" s="235"/>
      <c r="VST19" s="235"/>
      <c r="VSU19" s="235"/>
      <c r="VSV19" s="235"/>
      <c r="VSW19" s="235"/>
      <c r="VSX19" s="235"/>
      <c r="VSY19" s="235"/>
      <c r="VSZ19" s="235"/>
      <c r="VTA19" s="235"/>
      <c r="VTB19" s="235"/>
      <c r="VTC19" s="235"/>
      <c r="VTD19" s="235"/>
      <c r="VTE19" s="235"/>
      <c r="VTF19" s="235"/>
      <c r="VTG19" s="235"/>
      <c r="VTH19" s="235"/>
      <c r="VTI19" s="235"/>
      <c r="VTJ19" s="235"/>
      <c r="VTK19" s="235"/>
      <c r="VTL19" s="235"/>
      <c r="VTM19" s="235"/>
      <c r="VTN19" s="235"/>
      <c r="VTO19" s="235"/>
      <c r="VTP19" s="235"/>
      <c r="VTQ19" s="235"/>
      <c r="VTR19" s="235"/>
      <c r="VTS19" s="235"/>
      <c r="VTT19" s="235"/>
      <c r="VTU19" s="235"/>
      <c r="VTV19" s="235"/>
      <c r="VTW19" s="235"/>
      <c r="VTX19" s="235"/>
      <c r="VTY19" s="235"/>
      <c r="VTZ19" s="235"/>
      <c r="VUA19" s="235"/>
      <c r="VUB19" s="235"/>
      <c r="VUC19" s="235"/>
      <c r="VUD19" s="235"/>
      <c r="VUE19" s="235"/>
      <c r="VUF19" s="235"/>
      <c r="VUG19" s="235"/>
      <c r="VUH19" s="235"/>
      <c r="VUI19" s="235"/>
      <c r="VUJ19" s="235"/>
      <c r="VUK19" s="235"/>
      <c r="VUL19" s="235"/>
      <c r="VUM19" s="235"/>
      <c r="VUN19" s="235"/>
      <c r="VUO19" s="235"/>
      <c r="VUP19" s="235"/>
      <c r="VUQ19" s="235"/>
      <c r="VUR19" s="235"/>
      <c r="VUS19" s="235"/>
      <c r="VUT19" s="235"/>
      <c r="VUU19" s="235"/>
      <c r="VUV19" s="235"/>
      <c r="VUW19" s="235"/>
      <c r="VUX19" s="235"/>
      <c r="VUY19" s="235"/>
      <c r="VUZ19" s="235"/>
      <c r="VVA19" s="235"/>
      <c r="VVB19" s="235"/>
      <c r="VVC19" s="235"/>
      <c r="VVD19" s="235"/>
      <c r="VVE19" s="235"/>
      <c r="VVF19" s="235"/>
      <c r="VVG19" s="235"/>
      <c r="VVH19" s="235"/>
      <c r="VVI19" s="235"/>
      <c r="VVJ19" s="235"/>
      <c r="VVK19" s="235"/>
      <c r="VVL19" s="235"/>
      <c r="VVM19" s="235"/>
      <c r="VVN19" s="235"/>
      <c r="VVO19" s="235"/>
      <c r="VVP19" s="235"/>
      <c r="VVQ19" s="235"/>
      <c r="VVR19" s="235"/>
      <c r="VVS19" s="235"/>
      <c r="VVT19" s="235"/>
      <c r="VVU19" s="235"/>
      <c r="VVV19" s="235"/>
      <c r="VVW19" s="235"/>
      <c r="VVX19" s="235"/>
      <c r="VVY19" s="235"/>
      <c r="VVZ19" s="235"/>
      <c r="VWA19" s="235"/>
      <c r="VWB19" s="235"/>
      <c r="VWC19" s="235"/>
      <c r="VWD19" s="235"/>
      <c r="VWE19" s="235"/>
      <c r="VWF19" s="235"/>
      <c r="VWG19" s="235"/>
      <c r="VWH19" s="235"/>
      <c r="VWI19" s="235"/>
      <c r="VWJ19" s="235"/>
      <c r="VWK19" s="235"/>
      <c r="VWL19" s="235"/>
      <c r="VWM19" s="235"/>
      <c r="VWN19" s="235"/>
      <c r="VWO19" s="235"/>
      <c r="VWP19" s="235"/>
      <c r="VWQ19" s="235"/>
      <c r="VWR19" s="235"/>
      <c r="VWS19" s="235"/>
      <c r="VWT19" s="235"/>
      <c r="VWU19" s="235"/>
      <c r="VWV19" s="235"/>
      <c r="VWW19" s="235"/>
      <c r="VWX19" s="235"/>
      <c r="VWY19" s="235"/>
      <c r="VWZ19" s="235"/>
      <c r="VXA19" s="235"/>
      <c r="VXB19" s="235"/>
      <c r="VXC19" s="235"/>
      <c r="VXD19" s="235"/>
      <c r="VXE19" s="235"/>
      <c r="VXF19" s="235"/>
      <c r="VXG19" s="235"/>
      <c r="VXH19" s="235"/>
      <c r="VXI19" s="235"/>
      <c r="VXJ19" s="235"/>
      <c r="VXK19" s="235"/>
      <c r="VXL19" s="235"/>
      <c r="VXM19" s="235"/>
      <c r="VXN19" s="235"/>
      <c r="VXO19" s="235"/>
      <c r="VXP19" s="235"/>
      <c r="VXQ19" s="235"/>
      <c r="VXR19" s="235"/>
      <c r="VXS19" s="235"/>
      <c r="VXT19" s="235"/>
      <c r="VXU19" s="235"/>
      <c r="VXV19" s="235"/>
      <c r="VXW19" s="235"/>
      <c r="VXX19" s="235"/>
      <c r="VXY19" s="235"/>
      <c r="VXZ19" s="235"/>
      <c r="VYA19" s="235"/>
      <c r="VYB19" s="235"/>
      <c r="VYC19" s="235"/>
      <c r="VYD19" s="235"/>
      <c r="VYE19" s="235"/>
      <c r="VYF19" s="235"/>
      <c r="VYG19" s="235"/>
      <c r="VYH19" s="235"/>
      <c r="VYI19" s="235"/>
      <c r="VYJ19" s="235"/>
      <c r="VYK19" s="235"/>
      <c r="VYL19" s="235"/>
      <c r="VYM19" s="235"/>
      <c r="VYN19" s="235"/>
      <c r="VYO19" s="235"/>
      <c r="VYP19" s="235"/>
      <c r="VYQ19" s="235"/>
      <c r="VYR19" s="235"/>
      <c r="VYS19" s="235"/>
      <c r="VYT19" s="235"/>
      <c r="VYU19" s="235"/>
      <c r="VYV19" s="235"/>
      <c r="VYW19" s="235"/>
      <c r="VYX19" s="235"/>
      <c r="VYY19" s="235"/>
      <c r="VYZ19" s="235"/>
      <c r="VZA19" s="235"/>
      <c r="VZB19" s="235"/>
      <c r="VZC19" s="235"/>
      <c r="VZD19" s="235"/>
      <c r="VZE19" s="235"/>
      <c r="VZF19" s="235"/>
      <c r="VZG19" s="235"/>
      <c r="VZH19" s="235"/>
      <c r="VZI19" s="235"/>
      <c r="VZJ19" s="235"/>
      <c r="VZK19" s="235"/>
      <c r="VZL19" s="235"/>
      <c r="VZM19" s="235"/>
      <c r="VZN19" s="235"/>
      <c r="VZO19" s="235"/>
      <c r="VZP19" s="235"/>
      <c r="VZQ19" s="235"/>
      <c r="VZR19" s="235"/>
      <c r="VZS19" s="235"/>
      <c r="VZT19" s="235"/>
      <c r="VZU19" s="235"/>
      <c r="VZV19" s="235"/>
      <c r="VZW19" s="235"/>
      <c r="VZX19" s="235"/>
      <c r="VZY19" s="235"/>
      <c r="VZZ19" s="235"/>
      <c r="WAA19" s="235"/>
      <c r="WAB19" s="235"/>
      <c r="WAC19" s="235"/>
      <c r="WAD19" s="235"/>
      <c r="WAE19" s="235"/>
      <c r="WAF19" s="235"/>
      <c r="WAG19" s="235"/>
      <c r="WAH19" s="235"/>
      <c r="WAI19" s="235"/>
      <c r="WAJ19" s="235"/>
      <c r="WAK19" s="235"/>
      <c r="WAL19" s="235"/>
      <c r="WAM19" s="235"/>
      <c r="WAN19" s="235"/>
      <c r="WAO19" s="235"/>
      <c r="WAP19" s="235"/>
      <c r="WAQ19" s="235"/>
      <c r="WAR19" s="235"/>
      <c r="WAS19" s="235"/>
      <c r="WAT19" s="235"/>
      <c r="WAU19" s="235"/>
      <c r="WAV19" s="235"/>
      <c r="WAW19" s="235"/>
      <c r="WAX19" s="235"/>
      <c r="WAY19" s="235"/>
      <c r="WAZ19" s="235"/>
      <c r="WBA19" s="235"/>
      <c r="WBB19" s="235"/>
      <c r="WBC19" s="235"/>
      <c r="WBD19" s="235"/>
      <c r="WBE19" s="235"/>
      <c r="WBF19" s="235"/>
      <c r="WBG19" s="235"/>
      <c r="WBH19" s="235"/>
      <c r="WBI19" s="235"/>
      <c r="WBJ19" s="235"/>
      <c r="WBK19" s="235"/>
      <c r="WBL19" s="235"/>
      <c r="WBM19" s="235"/>
      <c r="WBN19" s="235"/>
      <c r="WBO19" s="235"/>
      <c r="WBP19" s="235"/>
      <c r="WBQ19" s="235"/>
      <c r="WBR19" s="235"/>
      <c r="WBS19" s="235"/>
      <c r="WBT19" s="235"/>
      <c r="WBU19" s="235"/>
      <c r="WBV19" s="235"/>
      <c r="WBW19" s="235"/>
      <c r="WBX19" s="235"/>
      <c r="WBY19" s="235"/>
      <c r="WBZ19" s="235"/>
      <c r="WCA19" s="235"/>
      <c r="WCB19" s="235"/>
      <c r="WCC19" s="235"/>
      <c r="WCD19" s="235"/>
      <c r="WCE19" s="235"/>
      <c r="WCF19" s="235"/>
      <c r="WCG19" s="235"/>
      <c r="WCH19" s="235"/>
      <c r="WCI19" s="235"/>
      <c r="WCJ19" s="235"/>
      <c r="WCK19" s="235"/>
      <c r="WCL19" s="235"/>
      <c r="WCM19" s="235"/>
      <c r="WCN19" s="235"/>
      <c r="WCO19" s="235"/>
      <c r="WCP19" s="235"/>
      <c r="WCQ19" s="235"/>
      <c r="WCR19" s="235"/>
      <c r="WCS19" s="235"/>
      <c r="WCT19" s="235"/>
      <c r="WCU19" s="235"/>
      <c r="WCV19" s="235"/>
      <c r="WCW19" s="235"/>
      <c r="WCX19" s="235"/>
      <c r="WCY19" s="235"/>
      <c r="WCZ19" s="235"/>
      <c r="WDA19" s="235"/>
      <c r="WDB19" s="235"/>
      <c r="WDC19" s="235"/>
      <c r="WDD19" s="235"/>
      <c r="WDE19" s="235"/>
      <c r="WDF19" s="235"/>
      <c r="WDG19" s="235"/>
      <c r="WDH19" s="235"/>
      <c r="WDI19" s="235"/>
      <c r="WDJ19" s="235"/>
      <c r="WDK19" s="235"/>
      <c r="WDL19" s="235"/>
      <c r="WDM19" s="235"/>
      <c r="WDN19" s="235"/>
      <c r="WDO19" s="235"/>
      <c r="WDP19" s="235"/>
      <c r="WDQ19" s="235"/>
      <c r="WDR19" s="235"/>
      <c r="WDS19" s="235"/>
      <c r="WDT19" s="235"/>
      <c r="WDU19" s="235"/>
      <c r="WDV19" s="235"/>
      <c r="WDW19" s="235"/>
      <c r="WDX19" s="235"/>
      <c r="WDY19" s="235"/>
      <c r="WDZ19" s="235"/>
      <c r="WEA19" s="235"/>
      <c r="WEB19" s="235"/>
      <c r="WEC19" s="235"/>
      <c r="WED19" s="235"/>
      <c r="WEE19" s="235"/>
      <c r="WEF19" s="235"/>
      <c r="WEG19" s="235"/>
      <c r="WEH19" s="235"/>
      <c r="WEI19" s="235"/>
      <c r="WEJ19" s="235"/>
      <c r="WEK19" s="235"/>
      <c r="WEL19" s="235"/>
      <c r="WEM19" s="235"/>
      <c r="WEN19" s="235"/>
      <c r="WEO19" s="235"/>
      <c r="WEP19" s="235"/>
      <c r="WEQ19" s="235"/>
      <c r="WER19" s="235"/>
      <c r="WES19" s="235"/>
      <c r="WET19" s="235"/>
      <c r="WEU19" s="235"/>
      <c r="WEV19" s="235"/>
      <c r="WEW19" s="235"/>
      <c r="WEX19" s="235"/>
      <c r="WEY19" s="235"/>
      <c r="WEZ19" s="235"/>
      <c r="WFA19" s="235"/>
      <c r="WFB19" s="235"/>
      <c r="WFC19" s="235"/>
      <c r="WFD19" s="235"/>
      <c r="WFE19" s="235"/>
      <c r="WFF19" s="235"/>
      <c r="WFG19" s="235"/>
      <c r="WFH19" s="235"/>
      <c r="WFI19" s="235"/>
      <c r="WFJ19" s="235"/>
      <c r="WFK19" s="235"/>
      <c r="WFL19" s="235"/>
      <c r="WFM19" s="235"/>
      <c r="WFN19" s="235"/>
      <c r="WFO19" s="235"/>
      <c r="WFP19" s="235"/>
      <c r="WFQ19" s="235"/>
      <c r="WFR19" s="235"/>
      <c r="WFS19" s="235"/>
      <c r="WFT19" s="235"/>
      <c r="WFU19" s="235"/>
      <c r="WFV19" s="235"/>
      <c r="WFW19" s="235"/>
      <c r="WFX19" s="235"/>
      <c r="WFY19" s="235"/>
      <c r="WFZ19" s="235"/>
      <c r="WGA19" s="235"/>
      <c r="WGB19" s="235"/>
      <c r="WGC19" s="235"/>
      <c r="WGD19" s="235"/>
      <c r="WGE19" s="235"/>
      <c r="WGF19" s="235"/>
      <c r="WGG19" s="235"/>
      <c r="WGH19" s="235"/>
      <c r="WGI19" s="235"/>
      <c r="WGJ19" s="235"/>
      <c r="WGK19" s="235"/>
      <c r="WGL19" s="235"/>
      <c r="WGM19" s="235"/>
      <c r="WGN19" s="235"/>
      <c r="WGO19" s="235"/>
      <c r="WGP19" s="235"/>
      <c r="WGQ19" s="235"/>
      <c r="WGR19" s="235"/>
      <c r="WGS19" s="235"/>
      <c r="WGT19" s="235"/>
      <c r="WGU19" s="235"/>
      <c r="WGV19" s="235"/>
      <c r="WGW19" s="235"/>
      <c r="WGX19" s="235"/>
      <c r="WGY19" s="235"/>
      <c r="WGZ19" s="235"/>
      <c r="WHA19" s="235"/>
      <c r="WHB19" s="235"/>
      <c r="WHC19" s="235"/>
      <c r="WHD19" s="235"/>
      <c r="WHE19" s="235"/>
      <c r="WHF19" s="235"/>
      <c r="WHG19" s="235"/>
      <c r="WHH19" s="235"/>
      <c r="WHI19" s="235"/>
      <c r="WHJ19" s="235"/>
      <c r="WHK19" s="235"/>
      <c r="WHL19" s="235"/>
      <c r="WHM19" s="235"/>
      <c r="WHN19" s="235"/>
      <c r="WHO19" s="235"/>
      <c r="WHP19" s="235"/>
      <c r="WHQ19" s="235"/>
      <c r="WHR19" s="235"/>
      <c r="WHS19" s="235"/>
      <c r="WHT19" s="235"/>
      <c r="WHU19" s="235"/>
      <c r="WHV19" s="235"/>
      <c r="WHW19" s="235"/>
      <c r="WHX19" s="235"/>
      <c r="WHY19" s="235"/>
      <c r="WHZ19" s="235"/>
      <c r="WIA19" s="235"/>
      <c r="WIB19" s="235"/>
      <c r="WIC19" s="235"/>
      <c r="WID19" s="235"/>
      <c r="WIE19" s="235"/>
      <c r="WIF19" s="235"/>
      <c r="WIG19" s="235"/>
      <c r="WIH19" s="235"/>
      <c r="WII19" s="235"/>
      <c r="WIJ19" s="235"/>
      <c r="WIK19" s="235"/>
      <c r="WIL19" s="235"/>
      <c r="WIM19" s="235"/>
      <c r="WIN19" s="235"/>
      <c r="WIO19" s="235"/>
      <c r="WIP19" s="235"/>
      <c r="WIQ19" s="235"/>
      <c r="WIR19" s="235"/>
      <c r="WIS19" s="235"/>
      <c r="WIT19" s="235"/>
      <c r="WIU19" s="235"/>
      <c r="WIV19" s="235"/>
      <c r="WIW19" s="235"/>
      <c r="WIX19" s="235"/>
      <c r="WIY19" s="235"/>
      <c r="WIZ19" s="235"/>
      <c r="WJA19" s="235"/>
      <c r="WJB19" s="235"/>
      <c r="WJC19" s="235"/>
      <c r="WJD19" s="235"/>
      <c r="WJE19" s="235"/>
      <c r="WJF19" s="235"/>
      <c r="WJG19" s="235"/>
      <c r="WJH19" s="235"/>
      <c r="WJI19" s="235"/>
      <c r="WJJ19" s="235"/>
      <c r="WJK19" s="235"/>
      <c r="WJL19" s="235"/>
      <c r="WJM19" s="235"/>
      <c r="WJN19" s="235"/>
      <c r="WJO19" s="235"/>
      <c r="WJP19" s="235"/>
      <c r="WJQ19" s="235"/>
      <c r="WJR19" s="235"/>
      <c r="WJS19" s="235"/>
      <c r="WJT19" s="235"/>
      <c r="WJU19" s="235"/>
      <c r="WJV19" s="235"/>
      <c r="WJW19" s="235"/>
      <c r="WJX19" s="235"/>
      <c r="WJY19" s="235"/>
      <c r="WJZ19" s="235"/>
      <c r="WKA19" s="235"/>
      <c r="WKB19" s="235"/>
      <c r="WKC19" s="235"/>
      <c r="WKD19" s="235"/>
      <c r="WKE19" s="235"/>
      <c r="WKF19" s="235"/>
      <c r="WKG19" s="235"/>
      <c r="WKH19" s="235"/>
      <c r="WKI19" s="235"/>
      <c r="WKJ19" s="235"/>
      <c r="WKK19" s="235"/>
      <c r="WKL19" s="235"/>
      <c r="WKM19" s="235"/>
      <c r="WKN19" s="235"/>
      <c r="WKO19" s="235"/>
      <c r="WKP19" s="235"/>
      <c r="WKQ19" s="235"/>
      <c r="WKR19" s="235"/>
      <c r="WKS19" s="235"/>
      <c r="WKT19" s="235"/>
      <c r="WKU19" s="235"/>
      <c r="WKV19" s="235"/>
      <c r="WKW19" s="235"/>
      <c r="WKX19" s="235"/>
      <c r="WKY19" s="235"/>
      <c r="WKZ19" s="235"/>
      <c r="WLA19" s="235"/>
      <c r="WLB19" s="235"/>
      <c r="WLC19" s="235"/>
      <c r="WLD19" s="235"/>
      <c r="WLE19" s="235"/>
      <c r="WLF19" s="235"/>
      <c r="WLG19" s="235"/>
      <c r="WLH19" s="235"/>
      <c r="WLI19" s="235"/>
      <c r="WLJ19" s="235"/>
      <c r="WLK19" s="235"/>
      <c r="WLL19" s="235"/>
      <c r="WLM19" s="235"/>
      <c r="WLN19" s="235"/>
      <c r="WLO19" s="235"/>
      <c r="WLP19" s="235"/>
      <c r="WLQ19" s="235"/>
      <c r="WLR19" s="235"/>
      <c r="WLS19" s="235"/>
      <c r="WLT19" s="235"/>
      <c r="WLU19" s="235"/>
      <c r="WLV19" s="235"/>
      <c r="WLW19" s="235"/>
      <c r="WLX19" s="235"/>
      <c r="WLY19" s="235"/>
      <c r="WLZ19" s="235"/>
      <c r="WMA19" s="235"/>
      <c r="WMB19" s="235"/>
      <c r="WMC19" s="235"/>
      <c r="WMD19" s="235"/>
      <c r="WME19" s="235"/>
      <c r="WMF19" s="235"/>
      <c r="WMG19" s="235"/>
      <c r="WMH19" s="235"/>
      <c r="WMI19" s="235"/>
      <c r="WMJ19" s="235"/>
      <c r="WMK19" s="235"/>
      <c r="WML19" s="235"/>
      <c r="WMM19" s="235"/>
      <c r="WMN19" s="235"/>
      <c r="WMO19" s="235"/>
      <c r="WMP19" s="235"/>
      <c r="WMQ19" s="235"/>
      <c r="WMR19" s="235"/>
      <c r="WMS19" s="235"/>
      <c r="WMT19" s="235"/>
      <c r="WMU19" s="235"/>
      <c r="WMV19" s="235"/>
      <c r="WMW19" s="235"/>
      <c r="WMX19" s="235"/>
      <c r="WMY19" s="235"/>
      <c r="WMZ19" s="235"/>
      <c r="WNA19" s="235"/>
      <c r="WNB19" s="235"/>
      <c r="WNC19" s="235"/>
      <c r="WND19" s="235"/>
      <c r="WNE19" s="235"/>
      <c r="WNF19" s="235"/>
      <c r="WNG19" s="235"/>
      <c r="WNH19" s="235"/>
      <c r="WNI19" s="235"/>
      <c r="WNJ19" s="235"/>
      <c r="WNK19" s="235"/>
      <c r="WNL19" s="235"/>
      <c r="WNM19" s="235"/>
      <c r="WNN19" s="235"/>
      <c r="WNO19" s="235"/>
      <c r="WNP19" s="235"/>
      <c r="WNQ19" s="235"/>
      <c r="WNR19" s="235"/>
      <c r="WNS19" s="235"/>
      <c r="WNT19" s="235"/>
      <c r="WNU19" s="235"/>
      <c r="WNV19" s="235"/>
      <c r="WNW19" s="235"/>
      <c r="WNX19" s="235"/>
      <c r="WNY19" s="235"/>
      <c r="WNZ19" s="235"/>
      <c r="WOA19" s="235"/>
      <c r="WOB19" s="235"/>
      <c r="WOC19" s="235"/>
      <c r="WOD19" s="235"/>
      <c r="WOE19" s="235"/>
      <c r="WOF19" s="235"/>
      <c r="WOG19" s="235"/>
      <c r="WOH19" s="235"/>
      <c r="WOI19" s="235"/>
      <c r="WOJ19" s="235"/>
      <c r="WOK19" s="235"/>
      <c r="WOL19" s="235"/>
      <c r="WOM19" s="235"/>
      <c r="WON19" s="235"/>
      <c r="WOO19" s="235"/>
      <c r="WOP19" s="235"/>
      <c r="WOQ19" s="235"/>
      <c r="WOR19" s="235"/>
      <c r="WOS19" s="235"/>
      <c r="WOT19" s="235"/>
      <c r="WOU19" s="235"/>
      <c r="WOV19" s="235"/>
      <c r="WOW19" s="235"/>
      <c r="WOX19" s="235"/>
      <c r="WOY19" s="235"/>
      <c r="WOZ19" s="235"/>
      <c r="WPA19" s="235"/>
      <c r="WPB19" s="235"/>
      <c r="WPC19" s="235"/>
      <c r="WPD19" s="235"/>
      <c r="WPE19" s="235"/>
      <c r="WPF19" s="235"/>
      <c r="WPG19" s="235"/>
      <c r="WPH19" s="235"/>
      <c r="WPI19" s="235"/>
      <c r="WPJ19" s="235"/>
      <c r="WPK19" s="235"/>
      <c r="WPL19" s="235"/>
      <c r="WPM19" s="235"/>
      <c r="WPN19" s="235"/>
      <c r="WPO19" s="235"/>
      <c r="WPP19" s="235"/>
      <c r="WPQ19" s="235"/>
      <c r="WPR19" s="235"/>
      <c r="WPS19" s="235"/>
      <c r="WPT19" s="235"/>
      <c r="WPU19" s="235"/>
      <c r="WPV19" s="235"/>
      <c r="WPW19" s="235"/>
      <c r="WPX19" s="235"/>
      <c r="WPY19" s="235"/>
      <c r="WPZ19" s="235"/>
      <c r="WQA19" s="235"/>
      <c r="WQB19" s="235"/>
      <c r="WQC19" s="235"/>
      <c r="WQD19" s="235"/>
      <c r="WQE19" s="235"/>
      <c r="WQF19" s="235"/>
      <c r="WQG19" s="235"/>
      <c r="WQH19" s="235"/>
      <c r="WQI19" s="235"/>
      <c r="WQJ19" s="235"/>
      <c r="WQK19" s="235"/>
      <c r="WQL19" s="235"/>
      <c r="WQM19" s="235"/>
      <c r="WQN19" s="235"/>
      <c r="WQO19" s="235"/>
      <c r="WQP19" s="235"/>
      <c r="WQQ19" s="235"/>
      <c r="WQR19" s="235"/>
      <c r="WQS19" s="235"/>
      <c r="WQT19" s="235"/>
      <c r="WQU19" s="235"/>
      <c r="WQV19" s="235"/>
      <c r="WQW19" s="235"/>
      <c r="WQX19" s="235"/>
      <c r="WQY19" s="235"/>
      <c r="WQZ19" s="235"/>
      <c r="WRA19" s="235"/>
      <c r="WRB19" s="235"/>
      <c r="WRC19" s="235"/>
      <c r="WRD19" s="235"/>
      <c r="WRE19" s="235"/>
      <c r="WRF19" s="235"/>
      <c r="WRG19" s="235"/>
      <c r="WRH19" s="235"/>
      <c r="WRI19" s="235"/>
      <c r="WRJ19" s="235"/>
      <c r="WRK19" s="235"/>
      <c r="WRL19" s="235"/>
      <c r="WRM19" s="235"/>
      <c r="WRN19" s="235"/>
      <c r="WRO19" s="235"/>
      <c r="WRP19" s="235"/>
      <c r="WRQ19" s="235"/>
      <c r="WRR19" s="235"/>
      <c r="WRS19" s="235"/>
      <c r="WRT19" s="235"/>
      <c r="WRU19" s="235"/>
      <c r="WRV19" s="235"/>
      <c r="WRW19" s="235"/>
      <c r="WRX19" s="235"/>
      <c r="WRY19" s="235"/>
      <c r="WRZ19" s="235"/>
      <c r="WSA19" s="235"/>
      <c r="WSB19" s="235"/>
      <c r="WSC19" s="235"/>
      <c r="WSD19" s="235"/>
      <c r="WSE19" s="235"/>
      <c r="WSF19" s="235"/>
      <c r="WSG19" s="235"/>
      <c r="WSH19" s="235"/>
      <c r="WSI19" s="235"/>
      <c r="WSJ19" s="235"/>
      <c r="WSK19" s="235"/>
      <c r="WSL19" s="235"/>
      <c r="WSM19" s="235"/>
      <c r="WSN19" s="235"/>
      <c r="WSO19" s="235"/>
      <c r="WSP19" s="235"/>
      <c r="WSQ19" s="235"/>
      <c r="WSR19" s="235"/>
      <c r="WSS19" s="235"/>
      <c r="WST19" s="235"/>
      <c r="WSU19" s="235"/>
      <c r="WSV19" s="235"/>
      <c r="WSW19" s="235"/>
      <c r="WSX19" s="235"/>
      <c r="WSY19" s="235"/>
      <c r="WSZ19" s="235"/>
      <c r="WTA19" s="235"/>
      <c r="WTB19" s="235"/>
      <c r="WTC19" s="235"/>
      <c r="WTD19" s="235"/>
      <c r="WTE19" s="235"/>
      <c r="WTF19" s="235"/>
      <c r="WTG19" s="235"/>
      <c r="WTH19" s="235"/>
      <c r="WTI19" s="235"/>
      <c r="WTJ19" s="235"/>
      <c r="WTK19" s="235"/>
      <c r="WTL19" s="235"/>
      <c r="WTM19" s="235"/>
      <c r="WTN19" s="235"/>
      <c r="WTO19" s="235"/>
      <c r="WTP19" s="235"/>
      <c r="WTQ19" s="235"/>
      <c r="WTR19" s="235"/>
      <c r="WTS19" s="235"/>
      <c r="WTT19" s="235"/>
      <c r="WTU19" s="235"/>
      <c r="WTV19" s="235"/>
      <c r="WTW19" s="235"/>
      <c r="WTX19" s="235"/>
      <c r="WTY19" s="235"/>
      <c r="WTZ19" s="235"/>
      <c r="WUA19" s="235"/>
      <c r="WUB19" s="235"/>
      <c r="WUC19" s="235"/>
      <c r="WUD19" s="235"/>
      <c r="WUE19" s="235"/>
      <c r="WUF19" s="235"/>
      <c r="WUG19" s="235"/>
      <c r="WUH19" s="235"/>
      <c r="WUI19" s="235"/>
      <c r="WUJ19" s="235"/>
      <c r="WUK19" s="235"/>
      <c r="WUL19" s="235"/>
      <c r="WUM19" s="235"/>
      <c r="WUN19" s="235"/>
      <c r="WUO19" s="235"/>
      <c r="WUP19" s="235"/>
      <c r="WUQ19" s="235"/>
      <c r="WUR19" s="235"/>
      <c r="WUS19" s="235"/>
      <c r="WUT19" s="235"/>
      <c r="WUU19" s="235"/>
      <c r="WUV19" s="235"/>
      <c r="WUW19" s="235"/>
      <c r="WUX19" s="235"/>
      <c r="WUY19" s="235"/>
      <c r="WUZ19" s="235"/>
      <c r="WVA19" s="235"/>
      <c r="WVB19" s="235"/>
      <c r="WVC19" s="235"/>
      <c r="WVD19" s="235"/>
      <c r="WVE19" s="235"/>
      <c r="WVF19" s="235"/>
      <c r="WVG19" s="235"/>
      <c r="WVH19" s="235"/>
      <c r="WVI19" s="235"/>
      <c r="WVJ19" s="235"/>
      <c r="WVK19" s="235"/>
      <c r="WVL19" s="235"/>
      <c r="WVM19" s="235"/>
      <c r="WVN19" s="235"/>
      <c r="WVO19" s="235"/>
      <c r="WVP19" s="235"/>
      <c r="WVQ19" s="235"/>
      <c r="WVR19" s="235"/>
      <c r="WVS19" s="235"/>
      <c r="WVT19" s="235"/>
      <c r="WVU19" s="235"/>
      <c r="WVV19" s="235"/>
      <c r="WVW19" s="235"/>
      <c r="WVX19" s="235"/>
      <c r="WVY19" s="235"/>
      <c r="WVZ19" s="235"/>
      <c r="WWA19" s="235"/>
      <c r="WWB19" s="235"/>
      <c r="WWC19" s="235"/>
      <c r="WWD19" s="235"/>
      <c r="WWE19" s="235"/>
      <c r="WWF19" s="235"/>
      <c r="WWG19" s="235"/>
      <c r="WWH19" s="235"/>
      <c r="WWI19" s="235"/>
      <c r="WWJ19" s="235"/>
      <c r="WWK19" s="235"/>
      <c r="WWL19" s="235"/>
      <c r="WWM19" s="235"/>
      <c r="WWN19" s="235"/>
      <c r="WWO19" s="235"/>
      <c r="WWP19" s="235"/>
      <c r="WWQ19" s="235"/>
      <c r="WWR19" s="235"/>
      <c r="WWS19" s="235"/>
      <c r="WWT19" s="235"/>
      <c r="WWU19" s="235"/>
      <c r="WWV19" s="235"/>
      <c r="WWW19" s="235"/>
      <c r="WWX19" s="235"/>
      <c r="WWY19" s="235"/>
      <c r="WWZ19" s="235"/>
      <c r="WXA19" s="235"/>
      <c r="WXB19" s="235"/>
      <c r="WXC19" s="235"/>
      <c r="WXD19" s="235"/>
      <c r="WXE19" s="235"/>
      <c r="WXF19" s="235"/>
      <c r="WXG19" s="235"/>
      <c r="WXH19" s="235"/>
      <c r="WXI19" s="235"/>
      <c r="WXJ19" s="235"/>
      <c r="WXK19" s="235"/>
      <c r="WXL19" s="235"/>
      <c r="WXM19" s="235"/>
      <c r="WXN19" s="235"/>
      <c r="WXO19" s="235"/>
      <c r="WXP19" s="235"/>
      <c r="WXQ19" s="235"/>
      <c r="WXR19" s="235"/>
      <c r="WXS19" s="235"/>
      <c r="WXT19" s="235"/>
      <c r="WXU19" s="235"/>
      <c r="WXV19" s="235"/>
      <c r="WXW19" s="235"/>
      <c r="WXX19" s="235"/>
      <c r="WXY19" s="235"/>
      <c r="WXZ19" s="235"/>
      <c r="WYA19" s="235"/>
      <c r="WYB19" s="235"/>
      <c r="WYC19" s="235"/>
      <c r="WYD19" s="235"/>
      <c r="WYE19" s="235"/>
      <c r="WYF19" s="235"/>
      <c r="WYG19" s="235"/>
      <c r="WYH19" s="235"/>
      <c r="WYI19" s="235"/>
      <c r="WYJ19" s="235"/>
      <c r="WYK19" s="235"/>
      <c r="WYL19" s="235"/>
      <c r="WYM19" s="235"/>
      <c r="WYN19" s="235"/>
      <c r="WYO19" s="235"/>
      <c r="WYP19" s="235"/>
      <c r="WYQ19" s="235"/>
      <c r="WYR19" s="235"/>
      <c r="WYS19" s="235"/>
      <c r="WYT19" s="235"/>
      <c r="WYU19" s="235"/>
      <c r="WYV19" s="235"/>
      <c r="WYW19" s="235"/>
      <c r="WYX19" s="235"/>
      <c r="WYY19" s="235"/>
      <c r="WYZ19" s="235"/>
      <c r="WZA19" s="235"/>
      <c r="WZB19" s="235"/>
      <c r="WZC19" s="235"/>
      <c r="WZD19" s="235"/>
      <c r="WZE19" s="235"/>
      <c r="WZF19" s="235"/>
      <c r="WZG19" s="235"/>
      <c r="WZH19" s="235"/>
      <c r="WZI19" s="235"/>
      <c r="WZJ19" s="235"/>
      <c r="WZK19" s="235"/>
      <c r="WZL19" s="235"/>
      <c r="WZM19" s="235"/>
      <c r="WZN19" s="235"/>
      <c r="WZO19" s="235"/>
      <c r="WZP19" s="235"/>
      <c r="WZQ19" s="235"/>
      <c r="WZR19" s="235"/>
      <c r="WZS19" s="235"/>
      <c r="WZT19" s="235"/>
      <c r="WZU19" s="235"/>
      <c r="WZV19" s="235"/>
      <c r="WZW19" s="235"/>
      <c r="WZX19" s="235"/>
      <c r="WZY19" s="235"/>
      <c r="WZZ19" s="235"/>
      <c r="XAA19" s="235"/>
      <c r="XAB19" s="235"/>
      <c r="XAC19" s="235"/>
      <c r="XAD19" s="235"/>
      <c r="XAE19" s="235"/>
      <c r="XAF19" s="235"/>
      <c r="XAG19" s="235"/>
      <c r="XAH19" s="235"/>
      <c r="XAI19" s="235"/>
      <c r="XAJ19" s="235"/>
      <c r="XAK19" s="235"/>
      <c r="XAL19" s="235"/>
      <c r="XAM19" s="235"/>
      <c r="XAN19" s="235"/>
      <c r="XAO19" s="235"/>
      <c r="XAP19" s="235"/>
      <c r="XAQ19" s="235"/>
      <c r="XAR19" s="235"/>
      <c r="XAS19" s="235"/>
      <c r="XAT19" s="235"/>
      <c r="XAU19" s="235"/>
      <c r="XAV19" s="235"/>
      <c r="XAW19" s="235"/>
      <c r="XAX19" s="235"/>
      <c r="XAY19" s="235"/>
      <c r="XAZ19" s="235"/>
      <c r="XBA19" s="235"/>
      <c r="XBB19" s="235"/>
      <c r="XBC19" s="235"/>
      <c r="XBD19" s="235"/>
      <c r="XBE19" s="235"/>
      <c r="XBF19" s="235"/>
      <c r="XBG19" s="235"/>
      <c r="XBH19" s="235"/>
      <c r="XBI19" s="235"/>
      <c r="XBJ19" s="235"/>
      <c r="XBK19" s="235"/>
      <c r="XBL19" s="235"/>
      <c r="XBM19" s="235"/>
      <c r="XBN19" s="235"/>
      <c r="XBO19" s="235"/>
      <c r="XBP19" s="235"/>
      <c r="XBQ19" s="235"/>
      <c r="XBR19" s="235"/>
      <c r="XBS19" s="235"/>
      <c r="XBT19" s="235"/>
      <c r="XBU19" s="235"/>
      <c r="XBV19" s="235"/>
      <c r="XBW19" s="235"/>
      <c r="XBX19" s="235"/>
      <c r="XBY19" s="235"/>
      <c r="XBZ19" s="235"/>
      <c r="XCA19" s="235"/>
      <c r="XCB19" s="235"/>
      <c r="XCC19" s="235"/>
      <c r="XCD19" s="235"/>
      <c r="XCE19" s="235"/>
      <c r="XCF19" s="235"/>
      <c r="XCG19" s="235"/>
      <c r="XCH19" s="235"/>
      <c r="XCI19" s="235"/>
      <c r="XCJ19" s="235"/>
      <c r="XCK19" s="235"/>
      <c r="XCL19" s="235"/>
      <c r="XCM19" s="235"/>
      <c r="XCN19" s="235"/>
      <c r="XCO19" s="235"/>
      <c r="XCP19" s="235"/>
      <c r="XCQ19" s="235"/>
      <c r="XCR19" s="235"/>
      <c r="XCS19" s="235"/>
      <c r="XCT19" s="235"/>
      <c r="XCU19" s="235"/>
      <c r="XCV19" s="235"/>
      <c r="XCW19" s="235"/>
      <c r="XCX19" s="235"/>
      <c r="XCY19" s="235"/>
      <c r="XCZ19" s="235"/>
      <c r="XDA19" s="235"/>
      <c r="XDB19" s="235"/>
      <c r="XDC19" s="235"/>
      <c r="XDD19" s="235"/>
      <c r="XDE19" s="235"/>
      <c r="XDF19" s="235"/>
      <c r="XDG19" s="235"/>
      <c r="XDH19" s="235"/>
      <c r="XDI19" s="235"/>
      <c r="XDJ19" s="235"/>
      <c r="XDK19" s="235"/>
      <c r="XDL19" s="235"/>
      <c r="XDM19" s="235"/>
      <c r="XDN19" s="235"/>
      <c r="XDO19" s="235"/>
      <c r="XDP19" s="235"/>
      <c r="XDQ19" s="235"/>
      <c r="XDR19" s="235"/>
      <c r="XDS19" s="235"/>
      <c r="XDT19" s="235"/>
      <c r="XDU19" s="235"/>
      <c r="XDV19" s="235"/>
      <c r="XDW19" s="235"/>
      <c r="XDX19" s="235"/>
      <c r="XDY19" s="235"/>
      <c r="XDZ19" s="235"/>
      <c r="XEA19" s="235"/>
      <c r="XEB19" s="235"/>
      <c r="XEC19" s="235"/>
      <c r="XED19" s="235"/>
      <c r="XEE19" s="235"/>
      <c r="XEF19" s="235"/>
      <c r="XEG19" s="235"/>
      <c r="XEH19" s="235"/>
      <c r="XEI19" s="235"/>
      <c r="XEJ19" s="235"/>
      <c r="XEK19" s="235"/>
      <c r="XEL19" s="235"/>
      <c r="XEM19" s="235"/>
      <c r="XEN19" s="235"/>
      <c r="XEO19" s="235"/>
      <c r="XEP19" s="235"/>
      <c r="XEQ19" s="235"/>
      <c r="XER19" s="235"/>
      <c r="XES19" s="235"/>
      <c r="XET19" s="235"/>
      <c r="XEU19" s="235"/>
      <c r="XEV19" s="235"/>
      <c r="XEW19" s="235"/>
      <c r="XEX19" s="235"/>
      <c r="XEY19" s="235"/>
      <c r="XEZ19" s="235"/>
      <c r="XFA19" s="235"/>
      <c r="XFB19" s="235"/>
      <c r="XFC19" s="235"/>
      <c r="XFD19" s="235"/>
    </row>
    <row r="20" s="213" customFormat="1" ht="18" customHeight="1" spans="1:37 14370:16384">
      <c r="A20" s="236" t="s">
        <v>217</v>
      </c>
      <c r="B20" s="233">
        <f t="shared" si="0"/>
        <v>5860</v>
      </c>
      <c r="C20" s="233">
        <f t="shared" si="1"/>
        <v>3054</v>
      </c>
      <c r="D20" s="209"/>
      <c r="E20" s="209"/>
      <c r="F20" s="209">
        <v>3054</v>
      </c>
      <c r="G20" s="209"/>
      <c r="H20" s="233">
        <f t="shared" si="5"/>
        <v>0</v>
      </c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33">
        <f t="shared" si="2"/>
        <v>0</v>
      </c>
      <c r="T20" s="209"/>
      <c r="U20" s="209"/>
      <c r="V20" s="209"/>
      <c r="W20" s="209"/>
      <c r="X20" s="209"/>
      <c r="Y20" s="233">
        <f t="shared" si="3"/>
        <v>2690</v>
      </c>
      <c r="Z20" s="209">
        <v>2618</v>
      </c>
      <c r="AA20" s="209">
        <v>72</v>
      </c>
      <c r="AB20" s="209">
        <v>116</v>
      </c>
      <c r="AC20" s="209"/>
      <c r="AD20" s="233">
        <f t="shared" si="4"/>
        <v>0</v>
      </c>
      <c r="AE20" s="209"/>
      <c r="AF20" s="209"/>
      <c r="AG20" s="209"/>
      <c r="AH20" s="209"/>
      <c r="AI20" s="209"/>
      <c r="AJ20" s="209"/>
      <c r="AK20" s="209"/>
      <c r="AL20" s="213"/>
      <c r="AM20" s="213"/>
      <c r="UFR20" s="235"/>
      <c r="UFS20" s="235"/>
      <c r="UFT20" s="235"/>
      <c r="UFU20" s="235"/>
      <c r="UFV20" s="235"/>
      <c r="UFW20" s="235"/>
      <c r="UFX20" s="235"/>
      <c r="UFY20" s="235"/>
      <c r="UFZ20" s="235"/>
      <c r="UGA20" s="235"/>
      <c r="UGB20" s="235"/>
      <c r="UGC20" s="235"/>
      <c r="UGD20" s="235"/>
      <c r="UGE20" s="235"/>
      <c r="UGF20" s="235"/>
      <c r="UGG20" s="235"/>
      <c r="UGH20" s="235"/>
      <c r="UGI20" s="235"/>
      <c r="UGJ20" s="235"/>
      <c r="UGK20" s="235"/>
      <c r="UGL20" s="235"/>
      <c r="UGM20" s="235"/>
      <c r="UGN20" s="235"/>
      <c r="UGO20" s="235"/>
      <c r="UGP20" s="235"/>
      <c r="UGQ20" s="235"/>
      <c r="UGR20" s="235"/>
      <c r="UGS20" s="235"/>
      <c r="UGT20" s="235"/>
      <c r="UGU20" s="235"/>
      <c r="UGV20" s="235"/>
      <c r="UGW20" s="235"/>
      <c r="UGX20" s="235"/>
      <c r="UGY20" s="235"/>
      <c r="UGZ20" s="235"/>
      <c r="UHA20" s="235"/>
      <c r="UHB20" s="235"/>
      <c r="UHC20" s="235"/>
      <c r="UHD20" s="235"/>
      <c r="UHE20" s="235"/>
      <c r="UHF20" s="235"/>
      <c r="UHG20" s="235"/>
      <c r="UHH20" s="235"/>
      <c r="UHI20" s="235"/>
      <c r="UHJ20" s="235"/>
      <c r="UHK20" s="235"/>
      <c r="UHL20" s="235"/>
      <c r="UHM20" s="235"/>
      <c r="UHN20" s="235"/>
      <c r="UHO20" s="235"/>
      <c r="UHP20" s="235"/>
      <c r="UHQ20" s="235"/>
      <c r="UHR20" s="235"/>
      <c r="UHS20" s="235"/>
      <c r="UHT20" s="235"/>
      <c r="UHU20" s="235"/>
      <c r="UHV20" s="235"/>
      <c r="UHW20" s="235"/>
      <c r="UHX20" s="235"/>
      <c r="UHY20" s="235"/>
      <c r="UHZ20" s="235"/>
      <c r="UIA20" s="235"/>
      <c r="UIB20" s="235"/>
      <c r="UIC20" s="235"/>
      <c r="UID20" s="235"/>
      <c r="UIE20" s="235"/>
      <c r="UIF20" s="235"/>
      <c r="UIG20" s="235"/>
      <c r="UIH20" s="235"/>
      <c r="UII20" s="235"/>
      <c r="UIJ20" s="235"/>
      <c r="UIK20" s="235"/>
      <c r="UIL20" s="235"/>
      <c r="UIM20" s="235"/>
      <c r="UIN20" s="235"/>
      <c r="UIO20" s="235"/>
      <c r="UIP20" s="235"/>
      <c r="UIQ20" s="235"/>
      <c r="UIR20" s="235"/>
      <c r="UIS20" s="235"/>
      <c r="UIT20" s="235"/>
      <c r="UIU20" s="235"/>
      <c r="UIV20" s="235"/>
      <c r="UIW20" s="235"/>
      <c r="UIX20" s="235"/>
      <c r="UIY20" s="235"/>
      <c r="UIZ20" s="235"/>
      <c r="UJA20" s="235"/>
      <c r="UJB20" s="235"/>
      <c r="UJC20" s="235"/>
      <c r="UJD20" s="235"/>
      <c r="UJE20" s="235"/>
      <c r="UJF20" s="235"/>
      <c r="UJG20" s="235"/>
      <c r="UJH20" s="235"/>
      <c r="UJI20" s="235"/>
      <c r="UJJ20" s="235"/>
      <c r="UJK20" s="235"/>
      <c r="UJL20" s="235"/>
      <c r="UJM20" s="235"/>
      <c r="UJN20" s="235"/>
      <c r="UJO20" s="235"/>
      <c r="UJP20" s="235"/>
      <c r="UJQ20" s="235"/>
      <c r="UJR20" s="235"/>
      <c r="UJS20" s="235"/>
      <c r="UJT20" s="235"/>
      <c r="UJU20" s="235"/>
      <c r="UJV20" s="235"/>
      <c r="UJW20" s="235"/>
      <c r="UJX20" s="235"/>
      <c r="UJY20" s="235"/>
      <c r="UJZ20" s="235"/>
      <c r="UKA20" s="235"/>
      <c r="UKB20" s="235"/>
      <c r="UKC20" s="235"/>
      <c r="UKD20" s="235"/>
      <c r="UKE20" s="235"/>
      <c r="UKF20" s="235"/>
      <c r="UKG20" s="235"/>
      <c r="UKH20" s="235"/>
      <c r="UKI20" s="235"/>
      <c r="UKJ20" s="235"/>
      <c r="UKK20" s="235"/>
      <c r="UKL20" s="235"/>
      <c r="UKM20" s="235"/>
      <c r="UKN20" s="235"/>
      <c r="UKO20" s="235"/>
      <c r="UKP20" s="235"/>
      <c r="UKQ20" s="235"/>
      <c r="UKR20" s="235"/>
      <c r="UKS20" s="235"/>
      <c r="UKT20" s="235"/>
      <c r="UKU20" s="235"/>
      <c r="UKV20" s="235"/>
      <c r="UKW20" s="235"/>
      <c r="UKX20" s="235"/>
      <c r="UKY20" s="235"/>
      <c r="UKZ20" s="235"/>
      <c r="ULA20" s="235"/>
      <c r="ULB20" s="235"/>
      <c r="ULC20" s="235"/>
      <c r="ULD20" s="235"/>
      <c r="ULE20" s="235"/>
      <c r="ULF20" s="235"/>
      <c r="ULG20" s="235"/>
      <c r="ULH20" s="235"/>
      <c r="ULI20" s="235"/>
      <c r="ULJ20" s="235"/>
      <c r="ULK20" s="235"/>
      <c r="ULL20" s="235"/>
      <c r="ULM20" s="235"/>
      <c r="ULN20" s="235"/>
      <c r="ULO20" s="235"/>
      <c r="ULP20" s="235"/>
      <c r="ULQ20" s="235"/>
      <c r="ULR20" s="235"/>
      <c r="ULS20" s="235"/>
      <c r="ULT20" s="235"/>
      <c r="ULU20" s="235"/>
      <c r="ULV20" s="235"/>
      <c r="ULW20" s="235"/>
      <c r="ULX20" s="235"/>
      <c r="ULY20" s="235"/>
      <c r="ULZ20" s="235"/>
      <c r="UMA20" s="235"/>
      <c r="UMB20" s="235"/>
      <c r="UMC20" s="235"/>
      <c r="UMD20" s="235"/>
      <c r="UME20" s="235"/>
      <c r="UMF20" s="235"/>
      <c r="UMG20" s="235"/>
      <c r="UMH20" s="235"/>
      <c r="UMI20" s="235"/>
      <c r="UMJ20" s="235"/>
      <c r="UMK20" s="235"/>
      <c r="UML20" s="235"/>
      <c r="UMM20" s="235"/>
      <c r="UMN20" s="235"/>
      <c r="UMO20" s="235"/>
      <c r="UMP20" s="235"/>
      <c r="UMQ20" s="235"/>
      <c r="UMR20" s="235"/>
      <c r="UMS20" s="235"/>
      <c r="UMT20" s="235"/>
      <c r="UMU20" s="235"/>
      <c r="UMV20" s="235"/>
      <c r="UMW20" s="235"/>
      <c r="UMX20" s="235"/>
      <c r="UMY20" s="235"/>
      <c r="UMZ20" s="235"/>
      <c r="UNA20" s="235"/>
      <c r="UNB20" s="235"/>
      <c r="UNC20" s="235"/>
      <c r="UND20" s="235"/>
      <c r="UNE20" s="235"/>
      <c r="UNF20" s="235"/>
      <c r="UNG20" s="235"/>
      <c r="UNH20" s="235"/>
      <c r="UNI20" s="235"/>
      <c r="UNJ20" s="235"/>
      <c r="UNK20" s="235"/>
      <c r="UNL20" s="235"/>
      <c r="UNM20" s="235"/>
      <c r="UNN20" s="235"/>
      <c r="UNO20" s="235"/>
      <c r="UNP20" s="235"/>
      <c r="UNQ20" s="235"/>
      <c r="UNR20" s="235"/>
      <c r="UNS20" s="235"/>
      <c r="UNT20" s="235"/>
      <c r="UNU20" s="235"/>
      <c r="UNV20" s="235"/>
      <c r="UNW20" s="235"/>
      <c r="UNX20" s="235"/>
      <c r="UNY20" s="235"/>
      <c r="UNZ20" s="235"/>
      <c r="UOA20" s="235"/>
      <c r="UOB20" s="235"/>
      <c r="UOC20" s="235"/>
      <c r="UOD20" s="235"/>
      <c r="UOE20" s="235"/>
      <c r="UOF20" s="235"/>
      <c r="UOG20" s="235"/>
      <c r="UOH20" s="235"/>
      <c r="UOI20" s="235"/>
      <c r="UOJ20" s="235"/>
      <c r="UOK20" s="235"/>
      <c r="UOL20" s="235"/>
      <c r="UOM20" s="235"/>
      <c r="UON20" s="235"/>
      <c r="UOO20" s="235"/>
      <c r="UOP20" s="235"/>
      <c r="UOQ20" s="235"/>
      <c r="UOR20" s="235"/>
      <c r="UOS20" s="235"/>
      <c r="UOT20" s="235"/>
      <c r="UOU20" s="235"/>
      <c r="UOV20" s="235"/>
      <c r="UOW20" s="235"/>
      <c r="UOX20" s="235"/>
      <c r="UOY20" s="235"/>
      <c r="UOZ20" s="235"/>
      <c r="UPA20" s="235"/>
      <c r="UPB20" s="235"/>
      <c r="UPC20" s="235"/>
      <c r="UPD20" s="235"/>
      <c r="UPE20" s="235"/>
      <c r="UPF20" s="235"/>
      <c r="UPG20" s="235"/>
      <c r="UPH20" s="235"/>
      <c r="UPI20" s="235"/>
      <c r="UPJ20" s="235"/>
      <c r="UPK20" s="235"/>
      <c r="UPL20" s="235"/>
      <c r="UPM20" s="235"/>
      <c r="UPN20" s="235"/>
      <c r="UPO20" s="235"/>
      <c r="UPP20" s="235"/>
      <c r="UPQ20" s="235"/>
      <c r="UPR20" s="235"/>
      <c r="UPS20" s="235"/>
      <c r="UPT20" s="235"/>
      <c r="UPU20" s="235"/>
      <c r="UPV20" s="235"/>
      <c r="UPW20" s="235"/>
      <c r="UPX20" s="235"/>
      <c r="UPY20" s="235"/>
      <c r="UPZ20" s="235"/>
      <c r="UQA20" s="235"/>
      <c r="UQB20" s="235"/>
      <c r="UQC20" s="235"/>
      <c r="UQD20" s="235"/>
      <c r="UQE20" s="235"/>
      <c r="UQF20" s="235"/>
      <c r="UQG20" s="235"/>
      <c r="UQH20" s="235"/>
      <c r="UQI20" s="235"/>
      <c r="UQJ20" s="235"/>
      <c r="UQK20" s="235"/>
      <c r="UQL20" s="235"/>
      <c r="UQM20" s="235"/>
      <c r="UQN20" s="235"/>
      <c r="UQO20" s="235"/>
      <c r="UQP20" s="235"/>
      <c r="UQQ20" s="235"/>
      <c r="UQR20" s="235"/>
      <c r="UQS20" s="235"/>
      <c r="UQT20" s="235"/>
      <c r="UQU20" s="235"/>
      <c r="UQV20" s="235"/>
      <c r="UQW20" s="235"/>
      <c r="UQX20" s="235"/>
      <c r="UQY20" s="235"/>
      <c r="UQZ20" s="235"/>
      <c r="URA20" s="235"/>
      <c r="URB20" s="235"/>
      <c r="URC20" s="235"/>
      <c r="URD20" s="235"/>
      <c r="URE20" s="235"/>
      <c r="URF20" s="235"/>
      <c r="URG20" s="235"/>
      <c r="URH20" s="235"/>
      <c r="URI20" s="235"/>
      <c r="URJ20" s="235"/>
      <c r="URK20" s="235"/>
      <c r="URL20" s="235"/>
      <c r="URM20" s="235"/>
      <c r="URN20" s="235"/>
      <c r="URO20" s="235"/>
      <c r="URP20" s="235"/>
      <c r="URQ20" s="235"/>
      <c r="URR20" s="235"/>
      <c r="URS20" s="235"/>
      <c r="URT20" s="235"/>
      <c r="URU20" s="235"/>
      <c r="URV20" s="235"/>
      <c r="URW20" s="235"/>
      <c r="URX20" s="235"/>
      <c r="URY20" s="235"/>
      <c r="URZ20" s="235"/>
      <c r="USA20" s="235"/>
      <c r="USB20" s="235"/>
      <c r="USC20" s="235"/>
      <c r="USD20" s="235"/>
      <c r="USE20" s="235"/>
      <c r="USF20" s="235"/>
      <c r="USG20" s="235"/>
      <c r="USH20" s="235"/>
      <c r="USI20" s="235"/>
      <c r="USJ20" s="235"/>
      <c r="USK20" s="235"/>
      <c r="USL20" s="235"/>
      <c r="USM20" s="235"/>
      <c r="USN20" s="235"/>
      <c r="USO20" s="235"/>
      <c r="USP20" s="235"/>
      <c r="USQ20" s="235"/>
      <c r="USR20" s="235"/>
      <c r="USS20" s="235"/>
      <c r="UST20" s="235"/>
      <c r="USU20" s="235"/>
      <c r="USV20" s="235"/>
      <c r="USW20" s="235"/>
      <c r="USX20" s="235"/>
      <c r="USY20" s="235"/>
      <c r="USZ20" s="235"/>
      <c r="UTA20" s="235"/>
      <c r="UTB20" s="235"/>
      <c r="UTC20" s="235"/>
      <c r="UTD20" s="235"/>
      <c r="UTE20" s="235"/>
      <c r="UTF20" s="235"/>
      <c r="UTG20" s="235"/>
      <c r="UTH20" s="235"/>
      <c r="UTI20" s="235"/>
      <c r="UTJ20" s="235"/>
      <c r="UTK20" s="235"/>
      <c r="UTL20" s="235"/>
      <c r="UTM20" s="235"/>
      <c r="UTN20" s="235"/>
      <c r="UTO20" s="235"/>
      <c r="UTP20" s="235"/>
      <c r="UTQ20" s="235"/>
      <c r="UTR20" s="235"/>
      <c r="UTS20" s="235"/>
      <c r="UTT20" s="235"/>
      <c r="UTU20" s="235"/>
      <c r="UTV20" s="235"/>
      <c r="UTW20" s="235"/>
      <c r="UTX20" s="235"/>
      <c r="UTY20" s="235"/>
      <c r="UTZ20" s="235"/>
      <c r="UUA20" s="235"/>
      <c r="UUB20" s="235"/>
      <c r="UUC20" s="235"/>
      <c r="UUD20" s="235"/>
      <c r="UUE20" s="235"/>
      <c r="UUF20" s="235"/>
      <c r="UUG20" s="235"/>
      <c r="UUH20" s="235"/>
      <c r="UUI20" s="235"/>
      <c r="UUJ20" s="235"/>
      <c r="UUK20" s="235"/>
      <c r="UUL20" s="235"/>
      <c r="UUM20" s="235"/>
      <c r="UUN20" s="235"/>
      <c r="UUO20" s="235"/>
      <c r="UUP20" s="235"/>
      <c r="UUQ20" s="235"/>
      <c r="UUR20" s="235"/>
      <c r="UUS20" s="235"/>
      <c r="UUT20" s="235"/>
      <c r="UUU20" s="235"/>
      <c r="UUV20" s="235"/>
      <c r="UUW20" s="235"/>
      <c r="UUX20" s="235"/>
      <c r="UUY20" s="235"/>
      <c r="UUZ20" s="235"/>
      <c r="UVA20" s="235"/>
      <c r="UVB20" s="235"/>
      <c r="UVC20" s="235"/>
      <c r="UVD20" s="235"/>
      <c r="UVE20" s="235"/>
      <c r="UVF20" s="235"/>
      <c r="UVG20" s="235"/>
      <c r="UVH20" s="235"/>
      <c r="UVI20" s="235"/>
      <c r="UVJ20" s="235"/>
      <c r="UVK20" s="235"/>
      <c r="UVL20" s="235"/>
      <c r="UVM20" s="235"/>
      <c r="UVN20" s="235"/>
      <c r="UVO20" s="235"/>
      <c r="UVP20" s="235"/>
      <c r="UVQ20" s="235"/>
      <c r="UVR20" s="235"/>
      <c r="UVS20" s="235"/>
      <c r="UVT20" s="235"/>
      <c r="UVU20" s="235"/>
      <c r="UVV20" s="235"/>
      <c r="UVW20" s="235"/>
      <c r="UVX20" s="235"/>
      <c r="UVY20" s="235"/>
      <c r="UVZ20" s="235"/>
      <c r="UWA20" s="235"/>
      <c r="UWB20" s="235"/>
      <c r="UWC20" s="235"/>
      <c r="UWD20" s="235"/>
      <c r="UWE20" s="235"/>
      <c r="UWF20" s="235"/>
      <c r="UWG20" s="235"/>
      <c r="UWH20" s="235"/>
      <c r="UWI20" s="235"/>
      <c r="UWJ20" s="235"/>
      <c r="UWK20" s="235"/>
      <c r="UWL20" s="235"/>
      <c r="UWM20" s="235"/>
      <c r="UWN20" s="235"/>
      <c r="UWO20" s="235"/>
      <c r="UWP20" s="235"/>
      <c r="UWQ20" s="235"/>
      <c r="UWR20" s="235"/>
      <c r="UWS20" s="235"/>
      <c r="UWT20" s="235"/>
      <c r="UWU20" s="235"/>
      <c r="UWV20" s="235"/>
      <c r="UWW20" s="235"/>
      <c r="UWX20" s="235"/>
      <c r="UWY20" s="235"/>
      <c r="UWZ20" s="235"/>
      <c r="UXA20" s="235"/>
      <c r="UXB20" s="235"/>
      <c r="UXC20" s="235"/>
      <c r="UXD20" s="235"/>
      <c r="UXE20" s="235"/>
      <c r="UXF20" s="235"/>
      <c r="UXG20" s="235"/>
      <c r="UXH20" s="235"/>
      <c r="UXI20" s="235"/>
      <c r="UXJ20" s="235"/>
      <c r="UXK20" s="235"/>
      <c r="UXL20" s="235"/>
      <c r="UXM20" s="235"/>
      <c r="UXN20" s="235"/>
      <c r="UXO20" s="235"/>
      <c r="UXP20" s="235"/>
      <c r="UXQ20" s="235"/>
      <c r="UXR20" s="235"/>
      <c r="UXS20" s="235"/>
      <c r="UXT20" s="235"/>
      <c r="UXU20" s="235"/>
      <c r="UXV20" s="235"/>
      <c r="UXW20" s="235"/>
      <c r="UXX20" s="235"/>
      <c r="UXY20" s="235"/>
      <c r="UXZ20" s="235"/>
      <c r="UYA20" s="235"/>
      <c r="UYB20" s="235"/>
      <c r="UYC20" s="235"/>
      <c r="UYD20" s="235"/>
      <c r="UYE20" s="235"/>
      <c r="UYF20" s="235"/>
      <c r="UYG20" s="235"/>
      <c r="UYH20" s="235"/>
      <c r="UYI20" s="235"/>
      <c r="UYJ20" s="235"/>
      <c r="UYK20" s="235"/>
      <c r="UYL20" s="235"/>
      <c r="UYM20" s="235"/>
      <c r="UYN20" s="235"/>
      <c r="UYO20" s="235"/>
      <c r="UYP20" s="235"/>
      <c r="UYQ20" s="235"/>
      <c r="UYR20" s="235"/>
      <c r="UYS20" s="235"/>
      <c r="UYT20" s="235"/>
      <c r="UYU20" s="235"/>
      <c r="UYV20" s="235"/>
      <c r="UYW20" s="235"/>
      <c r="UYX20" s="235"/>
      <c r="UYY20" s="235"/>
      <c r="UYZ20" s="235"/>
      <c r="UZA20" s="235"/>
      <c r="UZB20" s="235"/>
      <c r="UZC20" s="235"/>
      <c r="UZD20" s="235"/>
      <c r="UZE20" s="235"/>
      <c r="UZF20" s="235"/>
      <c r="UZG20" s="235"/>
      <c r="UZH20" s="235"/>
      <c r="UZI20" s="235"/>
      <c r="UZJ20" s="235"/>
      <c r="UZK20" s="235"/>
      <c r="UZL20" s="235"/>
      <c r="UZM20" s="235"/>
      <c r="UZN20" s="235"/>
      <c r="UZO20" s="235"/>
      <c r="UZP20" s="235"/>
      <c r="UZQ20" s="235"/>
      <c r="UZR20" s="235"/>
      <c r="UZS20" s="235"/>
      <c r="UZT20" s="235"/>
      <c r="UZU20" s="235"/>
      <c r="UZV20" s="235"/>
      <c r="UZW20" s="235"/>
      <c r="UZX20" s="235"/>
      <c r="UZY20" s="235"/>
      <c r="UZZ20" s="235"/>
      <c r="VAA20" s="235"/>
      <c r="VAB20" s="235"/>
      <c r="VAC20" s="235"/>
      <c r="VAD20" s="235"/>
      <c r="VAE20" s="235"/>
      <c r="VAF20" s="235"/>
      <c r="VAG20" s="235"/>
      <c r="VAH20" s="235"/>
      <c r="VAI20" s="235"/>
      <c r="VAJ20" s="235"/>
      <c r="VAK20" s="235"/>
      <c r="VAL20" s="235"/>
      <c r="VAM20" s="235"/>
      <c r="VAN20" s="235"/>
      <c r="VAO20" s="235"/>
      <c r="VAP20" s="235"/>
      <c r="VAQ20" s="235"/>
      <c r="VAR20" s="235"/>
      <c r="VAS20" s="235"/>
      <c r="VAT20" s="235"/>
      <c r="VAU20" s="235"/>
      <c r="VAV20" s="235"/>
      <c r="VAW20" s="235"/>
      <c r="VAX20" s="235"/>
      <c r="VAY20" s="235"/>
      <c r="VAZ20" s="235"/>
      <c r="VBA20" s="235"/>
      <c r="VBB20" s="235"/>
      <c r="VBC20" s="235"/>
      <c r="VBD20" s="235"/>
      <c r="VBE20" s="235"/>
      <c r="VBF20" s="235"/>
      <c r="VBG20" s="235"/>
      <c r="VBH20" s="235"/>
      <c r="VBI20" s="235"/>
      <c r="VBJ20" s="235"/>
      <c r="VBK20" s="235"/>
      <c r="VBL20" s="235"/>
      <c r="VBM20" s="235"/>
      <c r="VBN20" s="235"/>
      <c r="VBO20" s="235"/>
      <c r="VBP20" s="235"/>
      <c r="VBQ20" s="235"/>
      <c r="VBR20" s="235"/>
      <c r="VBS20" s="235"/>
      <c r="VBT20" s="235"/>
      <c r="VBU20" s="235"/>
      <c r="VBV20" s="235"/>
      <c r="VBW20" s="235"/>
      <c r="VBX20" s="235"/>
      <c r="VBY20" s="235"/>
      <c r="VBZ20" s="235"/>
      <c r="VCA20" s="235"/>
      <c r="VCB20" s="235"/>
      <c r="VCC20" s="235"/>
      <c r="VCD20" s="235"/>
      <c r="VCE20" s="235"/>
      <c r="VCF20" s="235"/>
      <c r="VCG20" s="235"/>
      <c r="VCH20" s="235"/>
      <c r="VCI20" s="235"/>
      <c r="VCJ20" s="235"/>
      <c r="VCK20" s="235"/>
      <c r="VCL20" s="235"/>
      <c r="VCM20" s="235"/>
      <c r="VCN20" s="235"/>
      <c r="VCO20" s="235"/>
      <c r="VCP20" s="235"/>
      <c r="VCQ20" s="235"/>
      <c r="VCR20" s="235"/>
      <c r="VCS20" s="235"/>
      <c r="VCT20" s="235"/>
      <c r="VCU20" s="235"/>
      <c r="VCV20" s="235"/>
      <c r="VCW20" s="235"/>
      <c r="VCX20" s="235"/>
      <c r="VCY20" s="235"/>
      <c r="VCZ20" s="235"/>
      <c r="VDA20" s="235"/>
      <c r="VDB20" s="235"/>
      <c r="VDC20" s="235"/>
      <c r="VDD20" s="235"/>
      <c r="VDE20" s="235"/>
      <c r="VDF20" s="235"/>
      <c r="VDG20" s="235"/>
      <c r="VDH20" s="235"/>
      <c r="VDI20" s="235"/>
      <c r="VDJ20" s="235"/>
      <c r="VDK20" s="235"/>
      <c r="VDL20" s="235"/>
      <c r="VDM20" s="235"/>
      <c r="VDN20" s="235"/>
      <c r="VDO20" s="235"/>
      <c r="VDP20" s="235"/>
      <c r="VDQ20" s="235"/>
      <c r="VDR20" s="235"/>
      <c r="VDS20" s="235"/>
      <c r="VDT20" s="235"/>
      <c r="VDU20" s="235"/>
      <c r="VDV20" s="235"/>
      <c r="VDW20" s="235"/>
      <c r="VDX20" s="235"/>
      <c r="VDY20" s="235"/>
      <c r="VDZ20" s="235"/>
      <c r="VEA20" s="235"/>
      <c r="VEB20" s="235"/>
      <c r="VEC20" s="235"/>
      <c r="VED20" s="235"/>
      <c r="VEE20" s="235"/>
      <c r="VEF20" s="235"/>
      <c r="VEG20" s="235"/>
      <c r="VEH20" s="235"/>
      <c r="VEI20" s="235"/>
      <c r="VEJ20" s="235"/>
      <c r="VEK20" s="235"/>
      <c r="VEL20" s="235"/>
      <c r="VEM20" s="235"/>
      <c r="VEN20" s="235"/>
      <c r="VEO20" s="235"/>
      <c r="VEP20" s="235"/>
      <c r="VEQ20" s="235"/>
      <c r="VER20" s="235"/>
      <c r="VES20" s="235"/>
      <c r="VET20" s="235"/>
      <c r="VEU20" s="235"/>
      <c r="VEV20" s="235"/>
      <c r="VEW20" s="235"/>
      <c r="VEX20" s="235"/>
      <c r="VEY20" s="235"/>
      <c r="VEZ20" s="235"/>
      <c r="VFA20" s="235"/>
      <c r="VFB20" s="235"/>
      <c r="VFC20" s="235"/>
      <c r="VFD20" s="235"/>
      <c r="VFE20" s="235"/>
      <c r="VFF20" s="235"/>
      <c r="VFG20" s="235"/>
      <c r="VFH20" s="235"/>
      <c r="VFI20" s="235"/>
      <c r="VFJ20" s="235"/>
      <c r="VFK20" s="235"/>
      <c r="VFL20" s="235"/>
      <c r="VFM20" s="235"/>
      <c r="VFN20" s="235"/>
      <c r="VFO20" s="235"/>
      <c r="VFP20" s="235"/>
      <c r="VFQ20" s="235"/>
      <c r="VFR20" s="235"/>
      <c r="VFS20" s="235"/>
      <c r="VFT20" s="235"/>
      <c r="VFU20" s="235"/>
      <c r="VFV20" s="235"/>
      <c r="VFW20" s="235"/>
      <c r="VFX20" s="235"/>
      <c r="VFY20" s="235"/>
      <c r="VFZ20" s="235"/>
      <c r="VGA20" s="235"/>
      <c r="VGB20" s="235"/>
      <c r="VGC20" s="235"/>
      <c r="VGD20" s="235"/>
      <c r="VGE20" s="235"/>
      <c r="VGF20" s="235"/>
      <c r="VGG20" s="235"/>
      <c r="VGH20" s="235"/>
      <c r="VGI20" s="235"/>
      <c r="VGJ20" s="235"/>
      <c r="VGK20" s="235"/>
      <c r="VGL20" s="235"/>
      <c r="VGM20" s="235"/>
      <c r="VGN20" s="235"/>
      <c r="VGO20" s="235"/>
      <c r="VGP20" s="235"/>
      <c r="VGQ20" s="235"/>
      <c r="VGR20" s="235"/>
      <c r="VGS20" s="235"/>
      <c r="VGT20" s="235"/>
      <c r="VGU20" s="235"/>
      <c r="VGV20" s="235"/>
      <c r="VGW20" s="235"/>
      <c r="VGX20" s="235"/>
      <c r="VGY20" s="235"/>
      <c r="VGZ20" s="235"/>
      <c r="VHA20" s="235"/>
      <c r="VHB20" s="235"/>
      <c r="VHC20" s="235"/>
      <c r="VHD20" s="235"/>
      <c r="VHE20" s="235"/>
      <c r="VHF20" s="235"/>
      <c r="VHG20" s="235"/>
      <c r="VHH20" s="235"/>
      <c r="VHI20" s="235"/>
      <c r="VHJ20" s="235"/>
      <c r="VHK20" s="235"/>
      <c r="VHL20" s="235"/>
      <c r="VHM20" s="235"/>
      <c r="VHN20" s="235"/>
      <c r="VHO20" s="235"/>
      <c r="VHP20" s="235"/>
      <c r="VHQ20" s="235"/>
      <c r="VHR20" s="235"/>
      <c r="VHS20" s="235"/>
      <c r="VHT20" s="235"/>
      <c r="VHU20" s="235"/>
      <c r="VHV20" s="235"/>
      <c r="VHW20" s="235"/>
      <c r="VHX20" s="235"/>
      <c r="VHY20" s="235"/>
      <c r="VHZ20" s="235"/>
      <c r="VIA20" s="235"/>
      <c r="VIB20" s="235"/>
      <c r="VIC20" s="235"/>
      <c r="VID20" s="235"/>
      <c r="VIE20" s="235"/>
      <c r="VIF20" s="235"/>
      <c r="VIG20" s="235"/>
      <c r="VIH20" s="235"/>
      <c r="VII20" s="235"/>
      <c r="VIJ20" s="235"/>
      <c r="VIK20" s="235"/>
      <c r="VIL20" s="235"/>
      <c r="VIM20" s="235"/>
      <c r="VIN20" s="235"/>
      <c r="VIO20" s="235"/>
      <c r="VIP20" s="235"/>
      <c r="VIQ20" s="235"/>
      <c r="VIR20" s="235"/>
      <c r="VIS20" s="235"/>
      <c r="VIT20" s="235"/>
      <c r="VIU20" s="235"/>
      <c r="VIV20" s="235"/>
      <c r="VIW20" s="235"/>
      <c r="VIX20" s="235"/>
      <c r="VIY20" s="235"/>
      <c r="VIZ20" s="235"/>
      <c r="VJA20" s="235"/>
      <c r="VJB20" s="235"/>
      <c r="VJC20" s="235"/>
      <c r="VJD20" s="235"/>
      <c r="VJE20" s="235"/>
      <c r="VJF20" s="235"/>
      <c r="VJG20" s="235"/>
      <c r="VJH20" s="235"/>
      <c r="VJI20" s="235"/>
      <c r="VJJ20" s="235"/>
      <c r="VJK20" s="235"/>
      <c r="VJL20" s="235"/>
      <c r="VJM20" s="235"/>
      <c r="VJN20" s="235"/>
      <c r="VJO20" s="235"/>
      <c r="VJP20" s="235"/>
      <c r="VJQ20" s="235"/>
      <c r="VJR20" s="235"/>
      <c r="VJS20" s="235"/>
      <c r="VJT20" s="235"/>
      <c r="VJU20" s="235"/>
      <c r="VJV20" s="235"/>
      <c r="VJW20" s="235"/>
      <c r="VJX20" s="235"/>
      <c r="VJY20" s="235"/>
      <c r="VJZ20" s="235"/>
      <c r="VKA20" s="235"/>
      <c r="VKB20" s="235"/>
      <c r="VKC20" s="235"/>
      <c r="VKD20" s="235"/>
      <c r="VKE20" s="235"/>
      <c r="VKF20" s="235"/>
      <c r="VKG20" s="235"/>
      <c r="VKH20" s="235"/>
      <c r="VKI20" s="235"/>
      <c r="VKJ20" s="235"/>
      <c r="VKK20" s="235"/>
      <c r="VKL20" s="235"/>
      <c r="VKM20" s="235"/>
      <c r="VKN20" s="235"/>
      <c r="VKO20" s="235"/>
      <c r="VKP20" s="235"/>
      <c r="VKQ20" s="235"/>
      <c r="VKR20" s="235"/>
      <c r="VKS20" s="235"/>
      <c r="VKT20" s="235"/>
      <c r="VKU20" s="235"/>
      <c r="VKV20" s="235"/>
      <c r="VKW20" s="235"/>
      <c r="VKX20" s="235"/>
      <c r="VKY20" s="235"/>
      <c r="VKZ20" s="235"/>
      <c r="VLA20" s="235"/>
      <c r="VLB20" s="235"/>
      <c r="VLC20" s="235"/>
      <c r="VLD20" s="235"/>
      <c r="VLE20" s="235"/>
      <c r="VLF20" s="235"/>
      <c r="VLG20" s="235"/>
      <c r="VLH20" s="235"/>
      <c r="VLI20" s="235"/>
      <c r="VLJ20" s="235"/>
      <c r="VLK20" s="235"/>
      <c r="VLL20" s="235"/>
      <c r="VLM20" s="235"/>
      <c r="VLN20" s="235"/>
      <c r="VLO20" s="235"/>
      <c r="VLP20" s="235"/>
      <c r="VLQ20" s="235"/>
      <c r="VLR20" s="235"/>
      <c r="VLS20" s="235"/>
      <c r="VLT20" s="235"/>
      <c r="VLU20" s="235"/>
      <c r="VLV20" s="235"/>
      <c r="VLW20" s="235"/>
      <c r="VLX20" s="235"/>
      <c r="VLY20" s="235"/>
      <c r="VLZ20" s="235"/>
      <c r="VMA20" s="235"/>
      <c r="VMB20" s="235"/>
      <c r="VMC20" s="235"/>
      <c r="VMD20" s="235"/>
      <c r="VME20" s="235"/>
      <c r="VMF20" s="235"/>
      <c r="VMG20" s="235"/>
      <c r="VMH20" s="235"/>
      <c r="VMI20" s="235"/>
      <c r="VMJ20" s="235"/>
      <c r="VMK20" s="235"/>
      <c r="VML20" s="235"/>
      <c r="VMM20" s="235"/>
      <c r="VMN20" s="235"/>
      <c r="VMO20" s="235"/>
      <c r="VMP20" s="235"/>
      <c r="VMQ20" s="235"/>
      <c r="VMR20" s="235"/>
      <c r="VMS20" s="235"/>
      <c r="VMT20" s="235"/>
      <c r="VMU20" s="235"/>
      <c r="VMV20" s="235"/>
      <c r="VMW20" s="235"/>
      <c r="VMX20" s="235"/>
      <c r="VMY20" s="235"/>
      <c r="VMZ20" s="235"/>
      <c r="VNA20" s="235"/>
      <c r="VNB20" s="235"/>
      <c r="VNC20" s="235"/>
      <c r="VND20" s="235"/>
      <c r="VNE20" s="235"/>
      <c r="VNF20" s="235"/>
      <c r="VNG20" s="235"/>
      <c r="VNH20" s="235"/>
      <c r="VNI20" s="235"/>
      <c r="VNJ20" s="235"/>
      <c r="VNK20" s="235"/>
      <c r="VNL20" s="235"/>
      <c r="VNM20" s="235"/>
      <c r="VNN20" s="235"/>
      <c r="VNO20" s="235"/>
      <c r="VNP20" s="235"/>
      <c r="VNQ20" s="235"/>
      <c r="VNR20" s="235"/>
      <c r="VNS20" s="235"/>
      <c r="VNT20" s="235"/>
      <c r="VNU20" s="235"/>
      <c r="VNV20" s="235"/>
      <c r="VNW20" s="235"/>
      <c r="VNX20" s="235"/>
      <c r="VNY20" s="235"/>
      <c r="VNZ20" s="235"/>
      <c r="VOA20" s="235"/>
      <c r="VOB20" s="235"/>
      <c r="VOC20" s="235"/>
      <c r="VOD20" s="235"/>
      <c r="VOE20" s="235"/>
      <c r="VOF20" s="235"/>
      <c r="VOG20" s="235"/>
      <c r="VOH20" s="235"/>
      <c r="VOI20" s="235"/>
      <c r="VOJ20" s="235"/>
      <c r="VOK20" s="235"/>
      <c r="VOL20" s="235"/>
      <c r="VOM20" s="235"/>
      <c r="VON20" s="235"/>
      <c r="VOO20" s="235"/>
      <c r="VOP20" s="235"/>
      <c r="VOQ20" s="235"/>
      <c r="VOR20" s="235"/>
      <c r="VOS20" s="235"/>
      <c r="VOT20" s="235"/>
      <c r="VOU20" s="235"/>
      <c r="VOV20" s="235"/>
      <c r="VOW20" s="235"/>
      <c r="VOX20" s="235"/>
      <c r="VOY20" s="235"/>
      <c r="VOZ20" s="235"/>
      <c r="VPA20" s="235"/>
      <c r="VPB20" s="235"/>
      <c r="VPC20" s="235"/>
      <c r="VPD20" s="235"/>
      <c r="VPE20" s="235"/>
      <c r="VPF20" s="235"/>
      <c r="VPG20" s="235"/>
      <c r="VPH20" s="235"/>
      <c r="VPI20" s="235"/>
      <c r="VPJ20" s="235"/>
      <c r="VPK20" s="235"/>
      <c r="VPL20" s="235"/>
      <c r="VPM20" s="235"/>
      <c r="VPN20" s="235"/>
      <c r="VPO20" s="235"/>
      <c r="VPP20" s="235"/>
      <c r="VPQ20" s="235"/>
      <c r="VPR20" s="235"/>
      <c r="VPS20" s="235"/>
      <c r="VPT20" s="235"/>
      <c r="VPU20" s="235"/>
      <c r="VPV20" s="235"/>
      <c r="VPW20" s="235"/>
      <c r="VPX20" s="235"/>
      <c r="VPY20" s="235"/>
      <c r="VPZ20" s="235"/>
      <c r="VQA20" s="235"/>
      <c r="VQB20" s="235"/>
      <c r="VQC20" s="235"/>
      <c r="VQD20" s="235"/>
      <c r="VQE20" s="235"/>
      <c r="VQF20" s="235"/>
      <c r="VQG20" s="235"/>
      <c r="VQH20" s="235"/>
      <c r="VQI20" s="235"/>
      <c r="VQJ20" s="235"/>
      <c r="VQK20" s="235"/>
      <c r="VQL20" s="235"/>
      <c r="VQM20" s="235"/>
      <c r="VQN20" s="235"/>
      <c r="VQO20" s="235"/>
      <c r="VQP20" s="235"/>
      <c r="VQQ20" s="235"/>
      <c r="VQR20" s="235"/>
      <c r="VQS20" s="235"/>
      <c r="VQT20" s="235"/>
      <c r="VQU20" s="235"/>
      <c r="VQV20" s="235"/>
      <c r="VQW20" s="235"/>
      <c r="VQX20" s="235"/>
      <c r="VQY20" s="235"/>
      <c r="VQZ20" s="235"/>
      <c r="VRA20" s="235"/>
      <c r="VRB20" s="235"/>
      <c r="VRC20" s="235"/>
      <c r="VRD20" s="235"/>
      <c r="VRE20" s="235"/>
      <c r="VRF20" s="235"/>
      <c r="VRG20" s="235"/>
      <c r="VRH20" s="235"/>
      <c r="VRI20" s="235"/>
      <c r="VRJ20" s="235"/>
      <c r="VRK20" s="235"/>
      <c r="VRL20" s="235"/>
      <c r="VRM20" s="235"/>
      <c r="VRN20" s="235"/>
      <c r="VRO20" s="235"/>
      <c r="VRP20" s="235"/>
      <c r="VRQ20" s="235"/>
      <c r="VRR20" s="235"/>
      <c r="VRS20" s="235"/>
      <c r="VRT20" s="235"/>
      <c r="VRU20" s="235"/>
      <c r="VRV20" s="235"/>
      <c r="VRW20" s="235"/>
      <c r="VRX20" s="235"/>
      <c r="VRY20" s="235"/>
      <c r="VRZ20" s="235"/>
      <c r="VSA20" s="235"/>
      <c r="VSB20" s="235"/>
      <c r="VSC20" s="235"/>
      <c r="VSD20" s="235"/>
      <c r="VSE20" s="235"/>
      <c r="VSF20" s="235"/>
      <c r="VSG20" s="235"/>
      <c r="VSH20" s="235"/>
      <c r="VSI20" s="235"/>
      <c r="VSJ20" s="235"/>
      <c r="VSK20" s="235"/>
      <c r="VSL20" s="235"/>
      <c r="VSM20" s="235"/>
      <c r="VSN20" s="235"/>
      <c r="VSO20" s="235"/>
      <c r="VSP20" s="235"/>
      <c r="VSQ20" s="235"/>
      <c r="VSR20" s="235"/>
      <c r="VSS20" s="235"/>
      <c r="VST20" s="235"/>
      <c r="VSU20" s="235"/>
      <c r="VSV20" s="235"/>
      <c r="VSW20" s="235"/>
      <c r="VSX20" s="235"/>
      <c r="VSY20" s="235"/>
      <c r="VSZ20" s="235"/>
      <c r="VTA20" s="235"/>
      <c r="VTB20" s="235"/>
      <c r="VTC20" s="235"/>
      <c r="VTD20" s="235"/>
      <c r="VTE20" s="235"/>
      <c r="VTF20" s="235"/>
      <c r="VTG20" s="235"/>
      <c r="VTH20" s="235"/>
      <c r="VTI20" s="235"/>
      <c r="VTJ20" s="235"/>
      <c r="VTK20" s="235"/>
      <c r="VTL20" s="235"/>
      <c r="VTM20" s="235"/>
      <c r="VTN20" s="235"/>
      <c r="VTO20" s="235"/>
      <c r="VTP20" s="235"/>
      <c r="VTQ20" s="235"/>
      <c r="VTR20" s="235"/>
      <c r="VTS20" s="235"/>
      <c r="VTT20" s="235"/>
      <c r="VTU20" s="235"/>
      <c r="VTV20" s="235"/>
      <c r="VTW20" s="235"/>
      <c r="VTX20" s="235"/>
      <c r="VTY20" s="235"/>
      <c r="VTZ20" s="235"/>
      <c r="VUA20" s="235"/>
      <c r="VUB20" s="235"/>
      <c r="VUC20" s="235"/>
      <c r="VUD20" s="235"/>
      <c r="VUE20" s="235"/>
      <c r="VUF20" s="235"/>
      <c r="VUG20" s="235"/>
      <c r="VUH20" s="235"/>
      <c r="VUI20" s="235"/>
      <c r="VUJ20" s="235"/>
      <c r="VUK20" s="235"/>
      <c r="VUL20" s="235"/>
      <c r="VUM20" s="235"/>
      <c r="VUN20" s="235"/>
      <c r="VUO20" s="235"/>
      <c r="VUP20" s="235"/>
      <c r="VUQ20" s="235"/>
      <c r="VUR20" s="235"/>
      <c r="VUS20" s="235"/>
      <c r="VUT20" s="235"/>
      <c r="VUU20" s="235"/>
      <c r="VUV20" s="235"/>
      <c r="VUW20" s="235"/>
      <c r="VUX20" s="235"/>
      <c r="VUY20" s="235"/>
      <c r="VUZ20" s="235"/>
      <c r="VVA20" s="235"/>
      <c r="VVB20" s="235"/>
      <c r="VVC20" s="235"/>
      <c r="VVD20" s="235"/>
      <c r="VVE20" s="235"/>
      <c r="VVF20" s="235"/>
      <c r="VVG20" s="235"/>
      <c r="VVH20" s="235"/>
      <c r="VVI20" s="235"/>
      <c r="VVJ20" s="235"/>
      <c r="VVK20" s="235"/>
      <c r="VVL20" s="235"/>
      <c r="VVM20" s="235"/>
      <c r="VVN20" s="235"/>
      <c r="VVO20" s="235"/>
      <c r="VVP20" s="235"/>
      <c r="VVQ20" s="235"/>
      <c r="VVR20" s="235"/>
      <c r="VVS20" s="235"/>
      <c r="VVT20" s="235"/>
      <c r="VVU20" s="235"/>
      <c r="VVV20" s="235"/>
      <c r="VVW20" s="235"/>
      <c r="VVX20" s="235"/>
      <c r="VVY20" s="235"/>
      <c r="VVZ20" s="235"/>
      <c r="VWA20" s="235"/>
      <c r="VWB20" s="235"/>
      <c r="VWC20" s="235"/>
      <c r="VWD20" s="235"/>
      <c r="VWE20" s="235"/>
      <c r="VWF20" s="235"/>
      <c r="VWG20" s="235"/>
      <c r="VWH20" s="235"/>
      <c r="VWI20" s="235"/>
      <c r="VWJ20" s="235"/>
      <c r="VWK20" s="235"/>
      <c r="VWL20" s="235"/>
      <c r="VWM20" s="235"/>
      <c r="VWN20" s="235"/>
      <c r="VWO20" s="235"/>
      <c r="VWP20" s="235"/>
      <c r="VWQ20" s="235"/>
      <c r="VWR20" s="235"/>
      <c r="VWS20" s="235"/>
      <c r="VWT20" s="235"/>
      <c r="VWU20" s="235"/>
      <c r="VWV20" s="235"/>
      <c r="VWW20" s="235"/>
      <c r="VWX20" s="235"/>
      <c r="VWY20" s="235"/>
      <c r="VWZ20" s="235"/>
      <c r="VXA20" s="235"/>
      <c r="VXB20" s="235"/>
      <c r="VXC20" s="235"/>
      <c r="VXD20" s="235"/>
      <c r="VXE20" s="235"/>
      <c r="VXF20" s="235"/>
      <c r="VXG20" s="235"/>
      <c r="VXH20" s="235"/>
      <c r="VXI20" s="235"/>
      <c r="VXJ20" s="235"/>
      <c r="VXK20" s="235"/>
      <c r="VXL20" s="235"/>
      <c r="VXM20" s="235"/>
      <c r="VXN20" s="235"/>
      <c r="VXO20" s="235"/>
      <c r="VXP20" s="235"/>
      <c r="VXQ20" s="235"/>
      <c r="VXR20" s="235"/>
      <c r="VXS20" s="235"/>
      <c r="VXT20" s="235"/>
      <c r="VXU20" s="235"/>
      <c r="VXV20" s="235"/>
      <c r="VXW20" s="235"/>
      <c r="VXX20" s="235"/>
      <c r="VXY20" s="235"/>
      <c r="VXZ20" s="235"/>
      <c r="VYA20" s="235"/>
      <c r="VYB20" s="235"/>
      <c r="VYC20" s="235"/>
      <c r="VYD20" s="235"/>
      <c r="VYE20" s="235"/>
      <c r="VYF20" s="235"/>
      <c r="VYG20" s="235"/>
      <c r="VYH20" s="235"/>
      <c r="VYI20" s="235"/>
      <c r="VYJ20" s="235"/>
      <c r="VYK20" s="235"/>
      <c r="VYL20" s="235"/>
      <c r="VYM20" s="235"/>
      <c r="VYN20" s="235"/>
      <c r="VYO20" s="235"/>
      <c r="VYP20" s="235"/>
      <c r="VYQ20" s="235"/>
      <c r="VYR20" s="235"/>
      <c r="VYS20" s="235"/>
      <c r="VYT20" s="235"/>
      <c r="VYU20" s="235"/>
      <c r="VYV20" s="235"/>
      <c r="VYW20" s="235"/>
      <c r="VYX20" s="235"/>
      <c r="VYY20" s="235"/>
      <c r="VYZ20" s="235"/>
      <c r="VZA20" s="235"/>
      <c r="VZB20" s="235"/>
      <c r="VZC20" s="235"/>
      <c r="VZD20" s="235"/>
      <c r="VZE20" s="235"/>
      <c r="VZF20" s="235"/>
      <c r="VZG20" s="235"/>
      <c r="VZH20" s="235"/>
      <c r="VZI20" s="235"/>
      <c r="VZJ20" s="235"/>
      <c r="VZK20" s="235"/>
      <c r="VZL20" s="235"/>
      <c r="VZM20" s="235"/>
      <c r="VZN20" s="235"/>
      <c r="VZO20" s="235"/>
      <c r="VZP20" s="235"/>
      <c r="VZQ20" s="235"/>
      <c r="VZR20" s="235"/>
      <c r="VZS20" s="235"/>
      <c r="VZT20" s="235"/>
      <c r="VZU20" s="235"/>
      <c r="VZV20" s="235"/>
      <c r="VZW20" s="235"/>
      <c r="VZX20" s="235"/>
      <c r="VZY20" s="235"/>
      <c r="VZZ20" s="235"/>
      <c r="WAA20" s="235"/>
      <c r="WAB20" s="235"/>
      <c r="WAC20" s="235"/>
      <c r="WAD20" s="235"/>
      <c r="WAE20" s="235"/>
      <c r="WAF20" s="235"/>
      <c r="WAG20" s="235"/>
      <c r="WAH20" s="235"/>
      <c r="WAI20" s="235"/>
      <c r="WAJ20" s="235"/>
      <c r="WAK20" s="235"/>
      <c r="WAL20" s="235"/>
      <c r="WAM20" s="235"/>
      <c r="WAN20" s="235"/>
      <c r="WAO20" s="235"/>
      <c r="WAP20" s="235"/>
      <c r="WAQ20" s="235"/>
      <c r="WAR20" s="235"/>
      <c r="WAS20" s="235"/>
      <c r="WAT20" s="235"/>
      <c r="WAU20" s="235"/>
      <c r="WAV20" s="235"/>
      <c r="WAW20" s="235"/>
      <c r="WAX20" s="235"/>
      <c r="WAY20" s="235"/>
      <c r="WAZ20" s="235"/>
      <c r="WBA20" s="235"/>
      <c r="WBB20" s="235"/>
      <c r="WBC20" s="235"/>
      <c r="WBD20" s="235"/>
      <c r="WBE20" s="235"/>
      <c r="WBF20" s="235"/>
      <c r="WBG20" s="235"/>
      <c r="WBH20" s="235"/>
      <c r="WBI20" s="235"/>
      <c r="WBJ20" s="235"/>
      <c r="WBK20" s="235"/>
      <c r="WBL20" s="235"/>
      <c r="WBM20" s="235"/>
      <c r="WBN20" s="235"/>
      <c r="WBO20" s="235"/>
      <c r="WBP20" s="235"/>
      <c r="WBQ20" s="235"/>
      <c r="WBR20" s="235"/>
      <c r="WBS20" s="235"/>
      <c r="WBT20" s="235"/>
      <c r="WBU20" s="235"/>
      <c r="WBV20" s="235"/>
      <c r="WBW20" s="235"/>
      <c r="WBX20" s="235"/>
      <c r="WBY20" s="235"/>
      <c r="WBZ20" s="235"/>
      <c r="WCA20" s="235"/>
      <c r="WCB20" s="235"/>
      <c r="WCC20" s="235"/>
      <c r="WCD20" s="235"/>
      <c r="WCE20" s="235"/>
      <c r="WCF20" s="235"/>
      <c r="WCG20" s="235"/>
      <c r="WCH20" s="235"/>
      <c r="WCI20" s="235"/>
      <c r="WCJ20" s="235"/>
      <c r="WCK20" s="235"/>
      <c r="WCL20" s="235"/>
      <c r="WCM20" s="235"/>
      <c r="WCN20" s="235"/>
      <c r="WCO20" s="235"/>
      <c r="WCP20" s="235"/>
      <c r="WCQ20" s="235"/>
      <c r="WCR20" s="235"/>
      <c r="WCS20" s="235"/>
      <c r="WCT20" s="235"/>
      <c r="WCU20" s="235"/>
      <c r="WCV20" s="235"/>
      <c r="WCW20" s="235"/>
      <c r="WCX20" s="235"/>
      <c r="WCY20" s="235"/>
      <c r="WCZ20" s="235"/>
      <c r="WDA20" s="235"/>
      <c r="WDB20" s="235"/>
      <c r="WDC20" s="235"/>
      <c r="WDD20" s="235"/>
      <c r="WDE20" s="235"/>
      <c r="WDF20" s="235"/>
      <c r="WDG20" s="235"/>
      <c r="WDH20" s="235"/>
      <c r="WDI20" s="235"/>
      <c r="WDJ20" s="235"/>
      <c r="WDK20" s="235"/>
      <c r="WDL20" s="235"/>
      <c r="WDM20" s="235"/>
      <c r="WDN20" s="235"/>
      <c r="WDO20" s="235"/>
      <c r="WDP20" s="235"/>
      <c r="WDQ20" s="235"/>
      <c r="WDR20" s="235"/>
      <c r="WDS20" s="235"/>
      <c r="WDT20" s="235"/>
      <c r="WDU20" s="235"/>
      <c r="WDV20" s="235"/>
      <c r="WDW20" s="235"/>
      <c r="WDX20" s="235"/>
      <c r="WDY20" s="235"/>
      <c r="WDZ20" s="235"/>
      <c r="WEA20" s="235"/>
      <c r="WEB20" s="235"/>
      <c r="WEC20" s="235"/>
      <c r="WED20" s="235"/>
      <c r="WEE20" s="235"/>
      <c r="WEF20" s="235"/>
      <c r="WEG20" s="235"/>
      <c r="WEH20" s="235"/>
      <c r="WEI20" s="235"/>
      <c r="WEJ20" s="235"/>
      <c r="WEK20" s="235"/>
      <c r="WEL20" s="235"/>
      <c r="WEM20" s="235"/>
      <c r="WEN20" s="235"/>
      <c r="WEO20" s="235"/>
      <c r="WEP20" s="235"/>
      <c r="WEQ20" s="235"/>
      <c r="WER20" s="235"/>
      <c r="WES20" s="235"/>
      <c r="WET20" s="235"/>
      <c r="WEU20" s="235"/>
      <c r="WEV20" s="235"/>
      <c r="WEW20" s="235"/>
      <c r="WEX20" s="235"/>
      <c r="WEY20" s="235"/>
      <c r="WEZ20" s="235"/>
      <c r="WFA20" s="235"/>
      <c r="WFB20" s="235"/>
      <c r="WFC20" s="235"/>
      <c r="WFD20" s="235"/>
      <c r="WFE20" s="235"/>
      <c r="WFF20" s="235"/>
      <c r="WFG20" s="235"/>
      <c r="WFH20" s="235"/>
      <c r="WFI20" s="235"/>
      <c r="WFJ20" s="235"/>
      <c r="WFK20" s="235"/>
      <c r="WFL20" s="235"/>
      <c r="WFM20" s="235"/>
      <c r="WFN20" s="235"/>
      <c r="WFO20" s="235"/>
      <c r="WFP20" s="235"/>
      <c r="WFQ20" s="235"/>
      <c r="WFR20" s="235"/>
      <c r="WFS20" s="235"/>
      <c r="WFT20" s="235"/>
      <c r="WFU20" s="235"/>
      <c r="WFV20" s="235"/>
      <c r="WFW20" s="235"/>
      <c r="WFX20" s="235"/>
      <c r="WFY20" s="235"/>
      <c r="WFZ20" s="235"/>
      <c r="WGA20" s="235"/>
      <c r="WGB20" s="235"/>
      <c r="WGC20" s="235"/>
      <c r="WGD20" s="235"/>
      <c r="WGE20" s="235"/>
      <c r="WGF20" s="235"/>
      <c r="WGG20" s="235"/>
      <c r="WGH20" s="235"/>
      <c r="WGI20" s="235"/>
      <c r="WGJ20" s="235"/>
      <c r="WGK20" s="235"/>
      <c r="WGL20" s="235"/>
      <c r="WGM20" s="235"/>
      <c r="WGN20" s="235"/>
      <c r="WGO20" s="235"/>
      <c r="WGP20" s="235"/>
      <c r="WGQ20" s="235"/>
      <c r="WGR20" s="235"/>
      <c r="WGS20" s="235"/>
      <c r="WGT20" s="235"/>
      <c r="WGU20" s="235"/>
      <c r="WGV20" s="235"/>
      <c r="WGW20" s="235"/>
      <c r="WGX20" s="235"/>
      <c r="WGY20" s="235"/>
      <c r="WGZ20" s="235"/>
      <c r="WHA20" s="235"/>
      <c r="WHB20" s="235"/>
      <c r="WHC20" s="235"/>
      <c r="WHD20" s="235"/>
      <c r="WHE20" s="235"/>
      <c r="WHF20" s="235"/>
      <c r="WHG20" s="235"/>
      <c r="WHH20" s="235"/>
      <c r="WHI20" s="235"/>
      <c r="WHJ20" s="235"/>
      <c r="WHK20" s="235"/>
      <c r="WHL20" s="235"/>
      <c r="WHM20" s="235"/>
      <c r="WHN20" s="235"/>
      <c r="WHO20" s="235"/>
      <c r="WHP20" s="235"/>
      <c r="WHQ20" s="235"/>
      <c r="WHR20" s="235"/>
      <c r="WHS20" s="235"/>
      <c r="WHT20" s="235"/>
      <c r="WHU20" s="235"/>
      <c r="WHV20" s="235"/>
      <c r="WHW20" s="235"/>
      <c r="WHX20" s="235"/>
      <c r="WHY20" s="235"/>
      <c r="WHZ20" s="235"/>
      <c r="WIA20" s="235"/>
      <c r="WIB20" s="235"/>
      <c r="WIC20" s="235"/>
      <c r="WID20" s="235"/>
      <c r="WIE20" s="235"/>
      <c r="WIF20" s="235"/>
      <c r="WIG20" s="235"/>
      <c r="WIH20" s="235"/>
      <c r="WII20" s="235"/>
      <c r="WIJ20" s="235"/>
      <c r="WIK20" s="235"/>
      <c r="WIL20" s="235"/>
      <c r="WIM20" s="235"/>
      <c r="WIN20" s="235"/>
      <c r="WIO20" s="235"/>
      <c r="WIP20" s="235"/>
      <c r="WIQ20" s="235"/>
      <c r="WIR20" s="235"/>
      <c r="WIS20" s="235"/>
      <c r="WIT20" s="235"/>
      <c r="WIU20" s="235"/>
      <c r="WIV20" s="235"/>
      <c r="WIW20" s="235"/>
      <c r="WIX20" s="235"/>
      <c r="WIY20" s="235"/>
      <c r="WIZ20" s="235"/>
      <c r="WJA20" s="235"/>
      <c r="WJB20" s="235"/>
      <c r="WJC20" s="235"/>
      <c r="WJD20" s="235"/>
      <c r="WJE20" s="235"/>
      <c r="WJF20" s="235"/>
      <c r="WJG20" s="235"/>
      <c r="WJH20" s="235"/>
      <c r="WJI20" s="235"/>
      <c r="WJJ20" s="235"/>
      <c r="WJK20" s="235"/>
      <c r="WJL20" s="235"/>
      <c r="WJM20" s="235"/>
      <c r="WJN20" s="235"/>
      <c r="WJO20" s="235"/>
      <c r="WJP20" s="235"/>
      <c r="WJQ20" s="235"/>
      <c r="WJR20" s="235"/>
      <c r="WJS20" s="235"/>
      <c r="WJT20" s="235"/>
      <c r="WJU20" s="235"/>
      <c r="WJV20" s="235"/>
      <c r="WJW20" s="235"/>
      <c r="WJX20" s="235"/>
      <c r="WJY20" s="235"/>
      <c r="WJZ20" s="235"/>
      <c r="WKA20" s="235"/>
      <c r="WKB20" s="235"/>
      <c r="WKC20" s="235"/>
      <c r="WKD20" s="235"/>
      <c r="WKE20" s="235"/>
      <c r="WKF20" s="235"/>
      <c r="WKG20" s="235"/>
      <c r="WKH20" s="235"/>
      <c r="WKI20" s="235"/>
      <c r="WKJ20" s="235"/>
      <c r="WKK20" s="235"/>
      <c r="WKL20" s="235"/>
      <c r="WKM20" s="235"/>
      <c r="WKN20" s="235"/>
      <c r="WKO20" s="235"/>
      <c r="WKP20" s="235"/>
      <c r="WKQ20" s="235"/>
      <c r="WKR20" s="235"/>
      <c r="WKS20" s="235"/>
      <c r="WKT20" s="235"/>
      <c r="WKU20" s="235"/>
      <c r="WKV20" s="235"/>
      <c r="WKW20" s="235"/>
      <c r="WKX20" s="235"/>
      <c r="WKY20" s="235"/>
      <c r="WKZ20" s="235"/>
      <c r="WLA20" s="235"/>
      <c r="WLB20" s="235"/>
      <c r="WLC20" s="235"/>
      <c r="WLD20" s="235"/>
      <c r="WLE20" s="235"/>
      <c r="WLF20" s="235"/>
      <c r="WLG20" s="235"/>
      <c r="WLH20" s="235"/>
      <c r="WLI20" s="235"/>
      <c r="WLJ20" s="235"/>
      <c r="WLK20" s="235"/>
      <c r="WLL20" s="235"/>
      <c r="WLM20" s="235"/>
      <c r="WLN20" s="235"/>
      <c r="WLO20" s="235"/>
      <c r="WLP20" s="235"/>
      <c r="WLQ20" s="235"/>
      <c r="WLR20" s="235"/>
      <c r="WLS20" s="235"/>
      <c r="WLT20" s="235"/>
      <c r="WLU20" s="235"/>
      <c r="WLV20" s="235"/>
      <c r="WLW20" s="235"/>
      <c r="WLX20" s="235"/>
      <c r="WLY20" s="235"/>
      <c r="WLZ20" s="235"/>
      <c r="WMA20" s="235"/>
      <c r="WMB20" s="235"/>
      <c r="WMC20" s="235"/>
      <c r="WMD20" s="235"/>
      <c r="WME20" s="235"/>
      <c r="WMF20" s="235"/>
      <c r="WMG20" s="235"/>
      <c r="WMH20" s="235"/>
      <c r="WMI20" s="235"/>
      <c r="WMJ20" s="235"/>
      <c r="WMK20" s="235"/>
      <c r="WML20" s="235"/>
      <c r="WMM20" s="235"/>
      <c r="WMN20" s="235"/>
      <c r="WMO20" s="235"/>
      <c r="WMP20" s="235"/>
      <c r="WMQ20" s="235"/>
      <c r="WMR20" s="235"/>
      <c r="WMS20" s="235"/>
      <c r="WMT20" s="235"/>
      <c r="WMU20" s="235"/>
      <c r="WMV20" s="235"/>
      <c r="WMW20" s="235"/>
      <c r="WMX20" s="235"/>
      <c r="WMY20" s="235"/>
      <c r="WMZ20" s="235"/>
      <c r="WNA20" s="235"/>
      <c r="WNB20" s="235"/>
      <c r="WNC20" s="235"/>
      <c r="WND20" s="235"/>
      <c r="WNE20" s="235"/>
      <c r="WNF20" s="235"/>
      <c r="WNG20" s="235"/>
      <c r="WNH20" s="235"/>
      <c r="WNI20" s="235"/>
      <c r="WNJ20" s="235"/>
      <c r="WNK20" s="235"/>
      <c r="WNL20" s="235"/>
      <c r="WNM20" s="235"/>
      <c r="WNN20" s="235"/>
      <c r="WNO20" s="235"/>
      <c r="WNP20" s="235"/>
      <c r="WNQ20" s="235"/>
      <c r="WNR20" s="235"/>
      <c r="WNS20" s="235"/>
      <c r="WNT20" s="235"/>
      <c r="WNU20" s="235"/>
      <c r="WNV20" s="235"/>
      <c r="WNW20" s="235"/>
      <c r="WNX20" s="235"/>
      <c r="WNY20" s="235"/>
      <c r="WNZ20" s="235"/>
      <c r="WOA20" s="235"/>
      <c r="WOB20" s="235"/>
      <c r="WOC20" s="235"/>
      <c r="WOD20" s="235"/>
      <c r="WOE20" s="235"/>
      <c r="WOF20" s="235"/>
      <c r="WOG20" s="235"/>
      <c r="WOH20" s="235"/>
      <c r="WOI20" s="235"/>
      <c r="WOJ20" s="235"/>
      <c r="WOK20" s="235"/>
      <c r="WOL20" s="235"/>
      <c r="WOM20" s="235"/>
      <c r="WON20" s="235"/>
      <c r="WOO20" s="235"/>
      <c r="WOP20" s="235"/>
      <c r="WOQ20" s="235"/>
      <c r="WOR20" s="235"/>
      <c r="WOS20" s="235"/>
      <c r="WOT20" s="235"/>
      <c r="WOU20" s="235"/>
      <c r="WOV20" s="235"/>
      <c r="WOW20" s="235"/>
      <c r="WOX20" s="235"/>
      <c r="WOY20" s="235"/>
      <c r="WOZ20" s="235"/>
      <c r="WPA20" s="235"/>
      <c r="WPB20" s="235"/>
      <c r="WPC20" s="235"/>
      <c r="WPD20" s="235"/>
      <c r="WPE20" s="235"/>
      <c r="WPF20" s="235"/>
      <c r="WPG20" s="235"/>
      <c r="WPH20" s="235"/>
      <c r="WPI20" s="235"/>
      <c r="WPJ20" s="235"/>
      <c r="WPK20" s="235"/>
      <c r="WPL20" s="235"/>
      <c r="WPM20" s="235"/>
      <c r="WPN20" s="235"/>
      <c r="WPO20" s="235"/>
      <c r="WPP20" s="235"/>
      <c r="WPQ20" s="235"/>
      <c r="WPR20" s="235"/>
      <c r="WPS20" s="235"/>
      <c r="WPT20" s="235"/>
      <c r="WPU20" s="235"/>
      <c r="WPV20" s="235"/>
      <c r="WPW20" s="235"/>
      <c r="WPX20" s="235"/>
      <c r="WPY20" s="235"/>
      <c r="WPZ20" s="235"/>
      <c r="WQA20" s="235"/>
      <c r="WQB20" s="235"/>
      <c r="WQC20" s="235"/>
      <c r="WQD20" s="235"/>
      <c r="WQE20" s="235"/>
      <c r="WQF20" s="235"/>
      <c r="WQG20" s="235"/>
      <c r="WQH20" s="235"/>
      <c r="WQI20" s="235"/>
      <c r="WQJ20" s="235"/>
      <c r="WQK20" s="235"/>
      <c r="WQL20" s="235"/>
      <c r="WQM20" s="235"/>
      <c r="WQN20" s="235"/>
      <c r="WQO20" s="235"/>
      <c r="WQP20" s="235"/>
      <c r="WQQ20" s="235"/>
      <c r="WQR20" s="235"/>
      <c r="WQS20" s="235"/>
      <c r="WQT20" s="235"/>
      <c r="WQU20" s="235"/>
      <c r="WQV20" s="235"/>
      <c r="WQW20" s="235"/>
      <c r="WQX20" s="235"/>
      <c r="WQY20" s="235"/>
      <c r="WQZ20" s="235"/>
      <c r="WRA20" s="235"/>
      <c r="WRB20" s="235"/>
      <c r="WRC20" s="235"/>
      <c r="WRD20" s="235"/>
      <c r="WRE20" s="235"/>
      <c r="WRF20" s="235"/>
      <c r="WRG20" s="235"/>
      <c r="WRH20" s="235"/>
      <c r="WRI20" s="235"/>
      <c r="WRJ20" s="235"/>
      <c r="WRK20" s="235"/>
      <c r="WRL20" s="235"/>
      <c r="WRM20" s="235"/>
      <c r="WRN20" s="235"/>
      <c r="WRO20" s="235"/>
      <c r="WRP20" s="235"/>
      <c r="WRQ20" s="235"/>
      <c r="WRR20" s="235"/>
      <c r="WRS20" s="235"/>
      <c r="WRT20" s="235"/>
      <c r="WRU20" s="235"/>
      <c r="WRV20" s="235"/>
      <c r="WRW20" s="235"/>
      <c r="WRX20" s="235"/>
      <c r="WRY20" s="235"/>
      <c r="WRZ20" s="235"/>
      <c r="WSA20" s="235"/>
      <c r="WSB20" s="235"/>
      <c r="WSC20" s="235"/>
      <c r="WSD20" s="235"/>
      <c r="WSE20" s="235"/>
      <c r="WSF20" s="235"/>
      <c r="WSG20" s="235"/>
      <c r="WSH20" s="235"/>
      <c r="WSI20" s="235"/>
      <c r="WSJ20" s="235"/>
      <c r="WSK20" s="235"/>
      <c r="WSL20" s="235"/>
      <c r="WSM20" s="235"/>
      <c r="WSN20" s="235"/>
      <c r="WSO20" s="235"/>
      <c r="WSP20" s="235"/>
      <c r="WSQ20" s="235"/>
      <c r="WSR20" s="235"/>
      <c r="WSS20" s="235"/>
      <c r="WST20" s="235"/>
      <c r="WSU20" s="235"/>
      <c r="WSV20" s="235"/>
      <c r="WSW20" s="235"/>
      <c r="WSX20" s="235"/>
      <c r="WSY20" s="235"/>
      <c r="WSZ20" s="235"/>
      <c r="WTA20" s="235"/>
      <c r="WTB20" s="235"/>
      <c r="WTC20" s="235"/>
      <c r="WTD20" s="235"/>
      <c r="WTE20" s="235"/>
      <c r="WTF20" s="235"/>
      <c r="WTG20" s="235"/>
      <c r="WTH20" s="235"/>
      <c r="WTI20" s="235"/>
      <c r="WTJ20" s="235"/>
      <c r="WTK20" s="235"/>
      <c r="WTL20" s="235"/>
      <c r="WTM20" s="235"/>
      <c r="WTN20" s="235"/>
      <c r="WTO20" s="235"/>
      <c r="WTP20" s="235"/>
      <c r="WTQ20" s="235"/>
      <c r="WTR20" s="235"/>
      <c r="WTS20" s="235"/>
      <c r="WTT20" s="235"/>
      <c r="WTU20" s="235"/>
      <c r="WTV20" s="235"/>
      <c r="WTW20" s="235"/>
      <c r="WTX20" s="235"/>
      <c r="WTY20" s="235"/>
      <c r="WTZ20" s="235"/>
      <c r="WUA20" s="235"/>
      <c r="WUB20" s="235"/>
      <c r="WUC20" s="235"/>
      <c r="WUD20" s="235"/>
      <c r="WUE20" s="235"/>
      <c r="WUF20" s="235"/>
      <c r="WUG20" s="235"/>
      <c r="WUH20" s="235"/>
      <c r="WUI20" s="235"/>
      <c r="WUJ20" s="235"/>
      <c r="WUK20" s="235"/>
      <c r="WUL20" s="235"/>
      <c r="WUM20" s="235"/>
      <c r="WUN20" s="235"/>
      <c r="WUO20" s="235"/>
      <c r="WUP20" s="235"/>
      <c r="WUQ20" s="235"/>
      <c r="WUR20" s="235"/>
      <c r="WUS20" s="235"/>
      <c r="WUT20" s="235"/>
      <c r="WUU20" s="235"/>
      <c r="WUV20" s="235"/>
      <c r="WUW20" s="235"/>
      <c r="WUX20" s="235"/>
      <c r="WUY20" s="235"/>
      <c r="WUZ20" s="235"/>
      <c r="WVA20" s="235"/>
      <c r="WVB20" s="235"/>
      <c r="WVC20" s="235"/>
      <c r="WVD20" s="235"/>
      <c r="WVE20" s="235"/>
      <c r="WVF20" s="235"/>
      <c r="WVG20" s="235"/>
      <c r="WVH20" s="235"/>
      <c r="WVI20" s="235"/>
      <c r="WVJ20" s="235"/>
      <c r="WVK20" s="235"/>
      <c r="WVL20" s="235"/>
      <c r="WVM20" s="235"/>
      <c r="WVN20" s="235"/>
      <c r="WVO20" s="235"/>
      <c r="WVP20" s="235"/>
      <c r="WVQ20" s="235"/>
      <c r="WVR20" s="235"/>
      <c r="WVS20" s="235"/>
      <c r="WVT20" s="235"/>
      <c r="WVU20" s="235"/>
      <c r="WVV20" s="235"/>
      <c r="WVW20" s="235"/>
      <c r="WVX20" s="235"/>
      <c r="WVY20" s="235"/>
      <c r="WVZ20" s="235"/>
      <c r="WWA20" s="235"/>
      <c r="WWB20" s="235"/>
      <c r="WWC20" s="235"/>
      <c r="WWD20" s="235"/>
      <c r="WWE20" s="235"/>
      <c r="WWF20" s="235"/>
      <c r="WWG20" s="235"/>
      <c r="WWH20" s="235"/>
      <c r="WWI20" s="235"/>
      <c r="WWJ20" s="235"/>
      <c r="WWK20" s="235"/>
      <c r="WWL20" s="235"/>
      <c r="WWM20" s="235"/>
      <c r="WWN20" s="235"/>
      <c r="WWO20" s="235"/>
      <c r="WWP20" s="235"/>
      <c r="WWQ20" s="235"/>
      <c r="WWR20" s="235"/>
      <c r="WWS20" s="235"/>
      <c r="WWT20" s="235"/>
      <c r="WWU20" s="235"/>
      <c r="WWV20" s="235"/>
      <c r="WWW20" s="235"/>
      <c r="WWX20" s="235"/>
      <c r="WWY20" s="235"/>
      <c r="WWZ20" s="235"/>
      <c r="WXA20" s="235"/>
      <c r="WXB20" s="235"/>
      <c r="WXC20" s="235"/>
      <c r="WXD20" s="235"/>
      <c r="WXE20" s="235"/>
      <c r="WXF20" s="235"/>
      <c r="WXG20" s="235"/>
      <c r="WXH20" s="235"/>
      <c r="WXI20" s="235"/>
      <c r="WXJ20" s="235"/>
      <c r="WXK20" s="235"/>
      <c r="WXL20" s="235"/>
      <c r="WXM20" s="235"/>
      <c r="WXN20" s="235"/>
      <c r="WXO20" s="235"/>
      <c r="WXP20" s="235"/>
      <c r="WXQ20" s="235"/>
      <c r="WXR20" s="235"/>
      <c r="WXS20" s="235"/>
      <c r="WXT20" s="235"/>
      <c r="WXU20" s="235"/>
      <c r="WXV20" s="235"/>
      <c r="WXW20" s="235"/>
      <c r="WXX20" s="235"/>
      <c r="WXY20" s="235"/>
      <c r="WXZ20" s="235"/>
      <c r="WYA20" s="235"/>
      <c r="WYB20" s="235"/>
      <c r="WYC20" s="235"/>
      <c r="WYD20" s="235"/>
      <c r="WYE20" s="235"/>
      <c r="WYF20" s="235"/>
      <c r="WYG20" s="235"/>
      <c r="WYH20" s="235"/>
      <c r="WYI20" s="235"/>
      <c r="WYJ20" s="235"/>
      <c r="WYK20" s="235"/>
      <c r="WYL20" s="235"/>
      <c r="WYM20" s="235"/>
      <c r="WYN20" s="235"/>
      <c r="WYO20" s="235"/>
      <c r="WYP20" s="235"/>
      <c r="WYQ20" s="235"/>
      <c r="WYR20" s="235"/>
      <c r="WYS20" s="235"/>
      <c r="WYT20" s="235"/>
      <c r="WYU20" s="235"/>
      <c r="WYV20" s="235"/>
      <c r="WYW20" s="235"/>
      <c r="WYX20" s="235"/>
      <c r="WYY20" s="235"/>
      <c r="WYZ20" s="235"/>
      <c r="WZA20" s="235"/>
      <c r="WZB20" s="235"/>
      <c r="WZC20" s="235"/>
      <c r="WZD20" s="235"/>
      <c r="WZE20" s="235"/>
      <c r="WZF20" s="235"/>
      <c r="WZG20" s="235"/>
      <c r="WZH20" s="235"/>
      <c r="WZI20" s="235"/>
      <c r="WZJ20" s="235"/>
      <c r="WZK20" s="235"/>
      <c r="WZL20" s="235"/>
      <c r="WZM20" s="235"/>
      <c r="WZN20" s="235"/>
      <c r="WZO20" s="235"/>
      <c r="WZP20" s="235"/>
      <c r="WZQ20" s="235"/>
      <c r="WZR20" s="235"/>
      <c r="WZS20" s="235"/>
      <c r="WZT20" s="235"/>
      <c r="WZU20" s="235"/>
      <c r="WZV20" s="235"/>
      <c r="WZW20" s="235"/>
      <c r="WZX20" s="235"/>
      <c r="WZY20" s="235"/>
      <c r="WZZ20" s="235"/>
      <c r="XAA20" s="235"/>
      <c r="XAB20" s="235"/>
      <c r="XAC20" s="235"/>
      <c r="XAD20" s="235"/>
      <c r="XAE20" s="235"/>
      <c r="XAF20" s="235"/>
      <c r="XAG20" s="235"/>
      <c r="XAH20" s="235"/>
      <c r="XAI20" s="235"/>
      <c r="XAJ20" s="235"/>
      <c r="XAK20" s="235"/>
      <c r="XAL20" s="235"/>
      <c r="XAM20" s="235"/>
      <c r="XAN20" s="235"/>
      <c r="XAO20" s="235"/>
      <c r="XAP20" s="235"/>
      <c r="XAQ20" s="235"/>
      <c r="XAR20" s="235"/>
      <c r="XAS20" s="235"/>
      <c r="XAT20" s="235"/>
      <c r="XAU20" s="235"/>
      <c r="XAV20" s="235"/>
      <c r="XAW20" s="235"/>
      <c r="XAX20" s="235"/>
      <c r="XAY20" s="235"/>
      <c r="XAZ20" s="235"/>
      <c r="XBA20" s="235"/>
      <c r="XBB20" s="235"/>
      <c r="XBC20" s="235"/>
      <c r="XBD20" s="235"/>
      <c r="XBE20" s="235"/>
      <c r="XBF20" s="235"/>
      <c r="XBG20" s="235"/>
      <c r="XBH20" s="235"/>
      <c r="XBI20" s="235"/>
      <c r="XBJ20" s="235"/>
      <c r="XBK20" s="235"/>
      <c r="XBL20" s="235"/>
      <c r="XBM20" s="235"/>
      <c r="XBN20" s="235"/>
      <c r="XBO20" s="235"/>
      <c r="XBP20" s="235"/>
      <c r="XBQ20" s="235"/>
      <c r="XBR20" s="235"/>
      <c r="XBS20" s="235"/>
      <c r="XBT20" s="235"/>
      <c r="XBU20" s="235"/>
      <c r="XBV20" s="235"/>
      <c r="XBW20" s="235"/>
      <c r="XBX20" s="235"/>
      <c r="XBY20" s="235"/>
      <c r="XBZ20" s="235"/>
      <c r="XCA20" s="235"/>
      <c r="XCB20" s="235"/>
      <c r="XCC20" s="235"/>
      <c r="XCD20" s="235"/>
      <c r="XCE20" s="235"/>
      <c r="XCF20" s="235"/>
      <c r="XCG20" s="235"/>
      <c r="XCH20" s="235"/>
      <c r="XCI20" s="235"/>
      <c r="XCJ20" s="235"/>
      <c r="XCK20" s="235"/>
      <c r="XCL20" s="235"/>
      <c r="XCM20" s="235"/>
      <c r="XCN20" s="235"/>
      <c r="XCO20" s="235"/>
      <c r="XCP20" s="235"/>
      <c r="XCQ20" s="235"/>
      <c r="XCR20" s="235"/>
      <c r="XCS20" s="235"/>
      <c r="XCT20" s="235"/>
      <c r="XCU20" s="235"/>
      <c r="XCV20" s="235"/>
      <c r="XCW20" s="235"/>
      <c r="XCX20" s="235"/>
      <c r="XCY20" s="235"/>
      <c r="XCZ20" s="235"/>
      <c r="XDA20" s="235"/>
      <c r="XDB20" s="235"/>
      <c r="XDC20" s="235"/>
      <c r="XDD20" s="235"/>
      <c r="XDE20" s="235"/>
      <c r="XDF20" s="235"/>
      <c r="XDG20" s="235"/>
      <c r="XDH20" s="235"/>
      <c r="XDI20" s="235"/>
      <c r="XDJ20" s="235"/>
      <c r="XDK20" s="235"/>
      <c r="XDL20" s="235"/>
      <c r="XDM20" s="235"/>
      <c r="XDN20" s="235"/>
      <c r="XDO20" s="235"/>
      <c r="XDP20" s="235"/>
      <c r="XDQ20" s="235"/>
      <c r="XDR20" s="235"/>
      <c r="XDS20" s="235"/>
      <c r="XDT20" s="235"/>
      <c r="XDU20" s="235"/>
      <c r="XDV20" s="235"/>
      <c r="XDW20" s="235"/>
      <c r="XDX20" s="235"/>
      <c r="XDY20" s="235"/>
      <c r="XDZ20" s="235"/>
      <c r="XEA20" s="235"/>
      <c r="XEB20" s="235"/>
      <c r="XEC20" s="235"/>
      <c r="XED20" s="235"/>
      <c r="XEE20" s="235"/>
      <c r="XEF20" s="235"/>
      <c r="XEG20" s="235"/>
      <c r="XEH20" s="235"/>
      <c r="XEI20" s="235"/>
      <c r="XEJ20" s="235"/>
      <c r="XEK20" s="235"/>
      <c r="XEL20" s="235"/>
      <c r="XEM20" s="235"/>
      <c r="XEN20" s="235"/>
      <c r="XEO20" s="235"/>
      <c r="XEP20" s="235"/>
      <c r="XEQ20" s="235"/>
      <c r="XER20" s="235"/>
      <c r="XES20" s="235"/>
      <c r="XET20" s="235"/>
      <c r="XEU20" s="235"/>
      <c r="XEV20" s="235"/>
      <c r="XEW20" s="235"/>
      <c r="XEX20" s="235"/>
      <c r="XEY20" s="235"/>
      <c r="XEZ20" s="235"/>
      <c r="XFA20" s="235"/>
      <c r="XFB20" s="235"/>
      <c r="XFC20" s="235"/>
      <c r="XFD20" s="235"/>
    </row>
    <row r="21" s="213" customFormat="1" ht="18" customHeight="1" spans="1:37 14370:16384">
      <c r="A21" s="236" t="s">
        <v>218</v>
      </c>
      <c r="B21" s="233">
        <f t="shared" si="0"/>
        <v>361</v>
      </c>
      <c r="C21" s="233">
        <f t="shared" si="1"/>
        <v>0</v>
      </c>
      <c r="D21" s="209"/>
      <c r="E21" s="209"/>
      <c r="F21" s="209"/>
      <c r="G21" s="209"/>
      <c r="H21" s="233">
        <f t="shared" si="5"/>
        <v>121</v>
      </c>
      <c r="I21" s="209">
        <v>4</v>
      </c>
      <c r="J21" s="209"/>
      <c r="K21" s="209"/>
      <c r="L21" s="209"/>
      <c r="M21" s="209"/>
      <c r="N21" s="209"/>
      <c r="O21" s="209"/>
      <c r="P21" s="209"/>
      <c r="Q21" s="209"/>
      <c r="R21" s="209">
        <v>117</v>
      </c>
      <c r="S21" s="233">
        <f t="shared" si="2"/>
        <v>0</v>
      </c>
      <c r="T21" s="209"/>
      <c r="U21" s="209"/>
      <c r="V21" s="209"/>
      <c r="W21" s="209"/>
      <c r="X21" s="209"/>
      <c r="Y21" s="233">
        <f t="shared" si="3"/>
        <v>0</v>
      </c>
      <c r="Z21" s="209"/>
      <c r="AA21" s="209"/>
      <c r="AB21" s="209"/>
      <c r="AC21" s="209">
        <v>240</v>
      </c>
      <c r="AD21" s="233">
        <f t="shared" si="4"/>
        <v>0</v>
      </c>
      <c r="AE21" s="209"/>
      <c r="AF21" s="209"/>
      <c r="AG21" s="209"/>
      <c r="AH21" s="209"/>
      <c r="AI21" s="209"/>
      <c r="AJ21" s="209"/>
      <c r="AK21" s="209"/>
      <c r="AL21" s="213"/>
      <c r="AM21" s="213"/>
      <c r="UFR21" s="235"/>
      <c r="UFS21" s="235"/>
      <c r="UFT21" s="235"/>
      <c r="UFU21" s="235"/>
      <c r="UFV21" s="235"/>
      <c r="UFW21" s="235"/>
      <c r="UFX21" s="235"/>
      <c r="UFY21" s="235"/>
      <c r="UFZ21" s="235"/>
      <c r="UGA21" s="235"/>
      <c r="UGB21" s="235"/>
      <c r="UGC21" s="235"/>
      <c r="UGD21" s="235"/>
      <c r="UGE21" s="235"/>
      <c r="UGF21" s="235"/>
      <c r="UGG21" s="235"/>
      <c r="UGH21" s="235"/>
      <c r="UGI21" s="235"/>
      <c r="UGJ21" s="235"/>
      <c r="UGK21" s="235"/>
      <c r="UGL21" s="235"/>
      <c r="UGM21" s="235"/>
      <c r="UGN21" s="235"/>
      <c r="UGO21" s="235"/>
      <c r="UGP21" s="235"/>
      <c r="UGQ21" s="235"/>
      <c r="UGR21" s="235"/>
      <c r="UGS21" s="235"/>
      <c r="UGT21" s="235"/>
      <c r="UGU21" s="235"/>
      <c r="UGV21" s="235"/>
      <c r="UGW21" s="235"/>
      <c r="UGX21" s="235"/>
      <c r="UGY21" s="235"/>
      <c r="UGZ21" s="235"/>
      <c r="UHA21" s="235"/>
      <c r="UHB21" s="235"/>
      <c r="UHC21" s="235"/>
      <c r="UHD21" s="235"/>
      <c r="UHE21" s="235"/>
      <c r="UHF21" s="235"/>
      <c r="UHG21" s="235"/>
      <c r="UHH21" s="235"/>
      <c r="UHI21" s="235"/>
      <c r="UHJ21" s="235"/>
      <c r="UHK21" s="235"/>
      <c r="UHL21" s="235"/>
      <c r="UHM21" s="235"/>
      <c r="UHN21" s="235"/>
      <c r="UHO21" s="235"/>
      <c r="UHP21" s="235"/>
      <c r="UHQ21" s="235"/>
      <c r="UHR21" s="235"/>
      <c r="UHS21" s="235"/>
      <c r="UHT21" s="235"/>
      <c r="UHU21" s="235"/>
      <c r="UHV21" s="235"/>
      <c r="UHW21" s="235"/>
      <c r="UHX21" s="235"/>
      <c r="UHY21" s="235"/>
      <c r="UHZ21" s="235"/>
      <c r="UIA21" s="235"/>
      <c r="UIB21" s="235"/>
      <c r="UIC21" s="235"/>
      <c r="UID21" s="235"/>
      <c r="UIE21" s="235"/>
      <c r="UIF21" s="235"/>
      <c r="UIG21" s="235"/>
      <c r="UIH21" s="235"/>
      <c r="UII21" s="235"/>
      <c r="UIJ21" s="235"/>
      <c r="UIK21" s="235"/>
      <c r="UIL21" s="235"/>
      <c r="UIM21" s="235"/>
      <c r="UIN21" s="235"/>
      <c r="UIO21" s="235"/>
      <c r="UIP21" s="235"/>
      <c r="UIQ21" s="235"/>
      <c r="UIR21" s="235"/>
      <c r="UIS21" s="235"/>
      <c r="UIT21" s="235"/>
      <c r="UIU21" s="235"/>
      <c r="UIV21" s="235"/>
      <c r="UIW21" s="235"/>
      <c r="UIX21" s="235"/>
      <c r="UIY21" s="235"/>
      <c r="UIZ21" s="235"/>
      <c r="UJA21" s="235"/>
      <c r="UJB21" s="235"/>
      <c r="UJC21" s="235"/>
      <c r="UJD21" s="235"/>
      <c r="UJE21" s="235"/>
      <c r="UJF21" s="235"/>
      <c r="UJG21" s="235"/>
      <c r="UJH21" s="235"/>
      <c r="UJI21" s="235"/>
      <c r="UJJ21" s="235"/>
      <c r="UJK21" s="235"/>
      <c r="UJL21" s="235"/>
      <c r="UJM21" s="235"/>
      <c r="UJN21" s="235"/>
      <c r="UJO21" s="235"/>
      <c r="UJP21" s="235"/>
      <c r="UJQ21" s="235"/>
      <c r="UJR21" s="235"/>
      <c r="UJS21" s="235"/>
      <c r="UJT21" s="235"/>
      <c r="UJU21" s="235"/>
      <c r="UJV21" s="235"/>
      <c r="UJW21" s="235"/>
      <c r="UJX21" s="235"/>
      <c r="UJY21" s="235"/>
      <c r="UJZ21" s="235"/>
      <c r="UKA21" s="235"/>
      <c r="UKB21" s="235"/>
      <c r="UKC21" s="235"/>
      <c r="UKD21" s="235"/>
      <c r="UKE21" s="235"/>
      <c r="UKF21" s="235"/>
      <c r="UKG21" s="235"/>
      <c r="UKH21" s="235"/>
      <c r="UKI21" s="235"/>
      <c r="UKJ21" s="235"/>
      <c r="UKK21" s="235"/>
      <c r="UKL21" s="235"/>
      <c r="UKM21" s="235"/>
      <c r="UKN21" s="235"/>
      <c r="UKO21" s="235"/>
      <c r="UKP21" s="235"/>
      <c r="UKQ21" s="235"/>
      <c r="UKR21" s="235"/>
      <c r="UKS21" s="235"/>
      <c r="UKT21" s="235"/>
      <c r="UKU21" s="235"/>
      <c r="UKV21" s="235"/>
      <c r="UKW21" s="235"/>
      <c r="UKX21" s="235"/>
      <c r="UKY21" s="235"/>
      <c r="UKZ21" s="235"/>
      <c r="ULA21" s="235"/>
      <c r="ULB21" s="235"/>
      <c r="ULC21" s="235"/>
      <c r="ULD21" s="235"/>
      <c r="ULE21" s="235"/>
      <c r="ULF21" s="235"/>
      <c r="ULG21" s="235"/>
      <c r="ULH21" s="235"/>
      <c r="ULI21" s="235"/>
      <c r="ULJ21" s="235"/>
      <c r="ULK21" s="235"/>
      <c r="ULL21" s="235"/>
      <c r="ULM21" s="235"/>
      <c r="ULN21" s="235"/>
      <c r="ULO21" s="235"/>
      <c r="ULP21" s="235"/>
      <c r="ULQ21" s="235"/>
      <c r="ULR21" s="235"/>
      <c r="ULS21" s="235"/>
      <c r="ULT21" s="235"/>
      <c r="ULU21" s="235"/>
      <c r="ULV21" s="235"/>
      <c r="ULW21" s="235"/>
      <c r="ULX21" s="235"/>
      <c r="ULY21" s="235"/>
      <c r="ULZ21" s="235"/>
      <c r="UMA21" s="235"/>
      <c r="UMB21" s="235"/>
      <c r="UMC21" s="235"/>
      <c r="UMD21" s="235"/>
      <c r="UME21" s="235"/>
      <c r="UMF21" s="235"/>
      <c r="UMG21" s="235"/>
      <c r="UMH21" s="235"/>
      <c r="UMI21" s="235"/>
      <c r="UMJ21" s="235"/>
      <c r="UMK21" s="235"/>
      <c r="UML21" s="235"/>
      <c r="UMM21" s="235"/>
      <c r="UMN21" s="235"/>
      <c r="UMO21" s="235"/>
      <c r="UMP21" s="235"/>
      <c r="UMQ21" s="235"/>
      <c r="UMR21" s="235"/>
      <c r="UMS21" s="235"/>
      <c r="UMT21" s="235"/>
      <c r="UMU21" s="235"/>
      <c r="UMV21" s="235"/>
      <c r="UMW21" s="235"/>
      <c r="UMX21" s="235"/>
      <c r="UMY21" s="235"/>
      <c r="UMZ21" s="235"/>
      <c r="UNA21" s="235"/>
      <c r="UNB21" s="235"/>
      <c r="UNC21" s="235"/>
      <c r="UND21" s="235"/>
      <c r="UNE21" s="235"/>
      <c r="UNF21" s="235"/>
      <c r="UNG21" s="235"/>
      <c r="UNH21" s="235"/>
      <c r="UNI21" s="235"/>
      <c r="UNJ21" s="235"/>
      <c r="UNK21" s="235"/>
      <c r="UNL21" s="235"/>
      <c r="UNM21" s="235"/>
      <c r="UNN21" s="235"/>
      <c r="UNO21" s="235"/>
      <c r="UNP21" s="235"/>
      <c r="UNQ21" s="235"/>
      <c r="UNR21" s="235"/>
      <c r="UNS21" s="235"/>
      <c r="UNT21" s="235"/>
      <c r="UNU21" s="235"/>
      <c r="UNV21" s="235"/>
      <c r="UNW21" s="235"/>
      <c r="UNX21" s="235"/>
      <c r="UNY21" s="235"/>
      <c r="UNZ21" s="235"/>
      <c r="UOA21" s="235"/>
      <c r="UOB21" s="235"/>
      <c r="UOC21" s="235"/>
      <c r="UOD21" s="235"/>
      <c r="UOE21" s="235"/>
      <c r="UOF21" s="235"/>
      <c r="UOG21" s="235"/>
      <c r="UOH21" s="235"/>
      <c r="UOI21" s="235"/>
      <c r="UOJ21" s="235"/>
      <c r="UOK21" s="235"/>
      <c r="UOL21" s="235"/>
      <c r="UOM21" s="235"/>
      <c r="UON21" s="235"/>
      <c r="UOO21" s="235"/>
      <c r="UOP21" s="235"/>
      <c r="UOQ21" s="235"/>
      <c r="UOR21" s="235"/>
      <c r="UOS21" s="235"/>
      <c r="UOT21" s="235"/>
      <c r="UOU21" s="235"/>
      <c r="UOV21" s="235"/>
      <c r="UOW21" s="235"/>
      <c r="UOX21" s="235"/>
      <c r="UOY21" s="235"/>
      <c r="UOZ21" s="235"/>
      <c r="UPA21" s="235"/>
      <c r="UPB21" s="235"/>
      <c r="UPC21" s="235"/>
      <c r="UPD21" s="235"/>
      <c r="UPE21" s="235"/>
      <c r="UPF21" s="235"/>
      <c r="UPG21" s="235"/>
      <c r="UPH21" s="235"/>
      <c r="UPI21" s="235"/>
      <c r="UPJ21" s="235"/>
      <c r="UPK21" s="235"/>
      <c r="UPL21" s="235"/>
      <c r="UPM21" s="235"/>
      <c r="UPN21" s="235"/>
      <c r="UPO21" s="235"/>
      <c r="UPP21" s="235"/>
      <c r="UPQ21" s="235"/>
      <c r="UPR21" s="235"/>
      <c r="UPS21" s="235"/>
      <c r="UPT21" s="235"/>
      <c r="UPU21" s="235"/>
      <c r="UPV21" s="235"/>
      <c r="UPW21" s="235"/>
      <c r="UPX21" s="235"/>
      <c r="UPY21" s="235"/>
      <c r="UPZ21" s="235"/>
      <c r="UQA21" s="235"/>
      <c r="UQB21" s="235"/>
      <c r="UQC21" s="235"/>
      <c r="UQD21" s="235"/>
      <c r="UQE21" s="235"/>
      <c r="UQF21" s="235"/>
      <c r="UQG21" s="235"/>
      <c r="UQH21" s="235"/>
      <c r="UQI21" s="235"/>
      <c r="UQJ21" s="235"/>
      <c r="UQK21" s="235"/>
      <c r="UQL21" s="235"/>
      <c r="UQM21" s="235"/>
      <c r="UQN21" s="235"/>
      <c r="UQO21" s="235"/>
      <c r="UQP21" s="235"/>
      <c r="UQQ21" s="235"/>
      <c r="UQR21" s="235"/>
      <c r="UQS21" s="235"/>
      <c r="UQT21" s="235"/>
      <c r="UQU21" s="235"/>
      <c r="UQV21" s="235"/>
      <c r="UQW21" s="235"/>
      <c r="UQX21" s="235"/>
      <c r="UQY21" s="235"/>
      <c r="UQZ21" s="235"/>
      <c r="URA21" s="235"/>
      <c r="URB21" s="235"/>
      <c r="URC21" s="235"/>
      <c r="URD21" s="235"/>
      <c r="URE21" s="235"/>
      <c r="URF21" s="235"/>
      <c r="URG21" s="235"/>
      <c r="URH21" s="235"/>
      <c r="URI21" s="235"/>
      <c r="URJ21" s="235"/>
      <c r="URK21" s="235"/>
      <c r="URL21" s="235"/>
      <c r="URM21" s="235"/>
      <c r="URN21" s="235"/>
      <c r="URO21" s="235"/>
      <c r="URP21" s="235"/>
      <c r="URQ21" s="235"/>
      <c r="URR21" s="235"/>
      <c r="URS21" s="235"/>
      <c r="URT21" s="235"/>
      <c r="URU21" s="235"/>
      <c r="URV21" s="235"/>
      <c r="URW21" s="235"/>
      <c r="URX21" s="235"/>
      <c r="URY21" s="235"/>
      <c r="URZ21" s="235"/>
      <c r="USA21" s="235"/>
      <c r="USB21" s="235"/>
      <c r="USC21" s="235"/>
      <c r="USD21" s="235"/>
      <c r="USE21" s="235"/>
      <c r="USF21" s="235"/>
      <c r="USG21" s="235"/>
      <c r="USH21" s="235"/>
      <c r="USI21" s="235"/>
      <c r="USJ21" s="235"/>
      <c r="USK21" s="235"/>
      <c r="USL21" s="235"/>
      <c r="USM21" s="235"/>
      <c r="USN21" s="235"/>
      <c r="USO21" s="235"/>
      <c r="USP21" s="235"/>
      <c r="USQ21" s="235"/>
      <c r="USR21" s="235"/>
      <c r="USS21" s="235"/>
      <c r="UST21" s="235"/>
      <c r="USU21" s="235"/>
      <c r="USV21" s="235"/>
      <c r="USW21" s="235"/>
      <c r="USX21" s="235"/>
      <c r="USY21" s="235"/>
      <c r="USZ21" s="235"/>
      <c r="UTA21" s="235"/>
      <c r="UTB21" s="235"/>
      <c r="UTC21" s="235"/>
      <c r="UTD21" s="235"/>
      <c r="UTE21" s="235"/>
      <c r="UTF21" s="235"/>
      <c r="UTG21" s="235"/>
      <c r="UTH21" s="235"/>
      <c r="UTI21" s="235"/>
      <c r="UTJ21" s="235"/>
      <c r="UTK21" s="235"/>
      <c r="UTL21" s="235"/>
      <c r="UTM21" s="235"/>
      <c r="UTN21" s="235"/>
      <c r="UTO21" s="235"/>
      <c r="UTP21" s="235"/>
      <c r="UTQ21" s="235"/>
      <c r="UTR21" s="235"/>
      <c r="UTS21" s="235"/>
      <c r="UTT21" s="235"/>
      <c r="UTU21" s="235"/>
      <c r="UTV21" s="235"/>
      <c r="UTW21" s="235"/>
      <c r="UTX21" s="235"/>
      <c r="UTY21" s="235"/>
      <c r="UTZ21" s="235"/>
      <c r="UUA21" s="235"/>
      <c r="UUB21" s="235"/>
      <c r="UUC21" s="235"/>
      <c r="UUD21" s="235"/>
      <c r="UUE21" s="235"/>
      <c r="UUF21" s="235"/>
      <c r="UUG21" s="235"/>
      <c r="UUH21" s="235"/>
      <c r="UUI21" s="235"/>
      <c r="UUJ21" s="235"/>
      <c r="UUK21" s="235"/>
      <c r="UUL21" s="235"/>
      <c r="UUM21" s="235"/>
      <c r="UUN21" s="235"/>
      <c r="UUO21" s="235"/>
      <c r="UUP21" s="235"/>
      <c r="UUQ21" s="235"/>
      <c r="UUR21" s="235"/>
      <c r="UUS21" s="235"/>
      <c r="UUT21" s="235"/>
      <c r="UUU21" s="235"/>
      <c r="UUV21" s="235"/>
      <c r="UUW21" s="235"/>
      <c r="UUX21" s="235"/>
      <c r="UUY21" s="235"/>
      <c r="UUZ21" s="235"/>
      <c r="UVA21" s="235"/>
      <c r="UVB21" s="235"/>
      <c r="UVC21" s="235"/>
      <c r="UVD21" s="235"/>
      <c r="UVE21" s="235"/>
      <c r="UVF21" s="235"/>
      <c r="UVG21" s="235"/>
      <c r="UVH21" s="235"/>
      <c r="UVI21" s="235"/>
      <c r="UVJ21" s="235"/>
      <c r="UVK21" s="235"/>
      <c r="UVL21" s="235"/>
      <c r="UVM21" s="235"/>
      <c r="UVN21" s="235"/>
      <c r="UVO21" s="235"/>
      <c r="UVP21" s="235"/>
      <c r="UVQ21" s="235"/>
      <c r="UVR21" s="235"/>
      <c r="UVS21" s="235"/>
      <c r="UVT21" s="235"/>
      <c r="UVU21" s="235"/>
      <c r="UVV21" s="235"/>
      <c r="UVW21" s="235"/>
      <c r="UVX21" s="235"/>
      <c r="UVY21" s="235"/>
      <c r="UVZ21" s="235"/>
      <c r="UWA21" s="235"/>
      <c r="UWB21" s="235"/>
      <c r="UWC21" s="235"/>
      <c r="UWD21" s="235"/>
      <c r="UWE21" s="235"/>
      <c r="UWF21" s="235"/>
      <c r="UWG21" s="235"/>
      <c r="UWH21" s="235"/>
      <c r="UWI21" s="235"/>
      <c r="UWJ21" s="235"/>
      <c r="UWK21" s="235"/>
      <c r="UWL21" s="235"/>
      <c r="UWM21" s="235"/>
      <c r="UWN21" s="235"/>
      <c r="UWO21" s="235"/>
      <c r="UWP21" s="235"/>
      <c r="UWQ21" s="235"/>
      <c r="UWR21" s="235"/>
      <c r="UWS21" s="235"/>
      <c r="UWT21" s="235"/>
      <c r="UWU21" s="235"/>
      <c r="UWV21" s="235"/>
      <c r="UWW21" s="235"/>
      <c r="UWX21" s="235"/>
      <c r="UWY21" s="235"/>
      <c r="UWZ21" s="235"/>
      <c r="UXA21" s="235"/>
      <c r="UXB21" s="235"/>
      <c r="UXC21" s="235"/>
      <c r="UXD21" s="235"/>
      <c r="UXE21" s="235"/>
      <c r="UXF21" s="235"/>
      <c r="UXG21" s="235"/>
      <c r="UXH21" s="235"/>
      <c r="UXI21" s="235"/>
      <c r="UXJ21" s="235"/>
      <c r="UXK21" s="235"/>
      <c r="UXL21" s="235"/>
      <c r="UXM21" s="235"/>
      <c r="UXN21" s="235"/>
      <c r="UXO21" s="235"/>
      <c r="UXP21" s="235"/>
      <c r="UXQ21" s="235"/>
      <c r="UXR21" s="235"/>
      <c r="UXS21" s="235"/>
      <c r="UXT21" s="235"/>
      <c r="UXU21" s="235"/>
      <c r="UXV21" s="235"/>
      <c r="UXW21" s="235"/>
      <c r="UXX21" s="235"/>
      <c r="UXY21" s="235"/>
      <c r="UXZ21" s="235"/>
      <c r="UYA21" s="235"/>
      <c r="UYB21" s="235"/>
      <c r="UYC21" s="235"/>
      <c r="UYD21" s="235"/>
      <c r="UYE21" s="235"/>
      <c r="UYF21" s="235"/>
      <c r="UYG21" s="235"/>
      <c r="UYH21" s="235"/>
      <c r="UYI21" s="235"/>
      <c r="UYJ21" s="235"/>
      <c r="UYK21" s="235"/>
      <c r="UYL21" s="235"/>
      <c r="UYM21" s="235"/>
      <c r="UYN21" s="235"/>
      <c r="UYO21" s="235"/>
      <c r="UYP21" s="235"/>
      <c r="UYQ21" s="235"/>
      <c r="UYR21" s="235"/>
      <c r="UYS21" s="235"/>
      <c r="UYT21" s="235"/>
      <c r="UYU21" s="235"/>
      <c r="UYV21" s="235"/>
      <c r="UYW21" s="235"/>
      <c r="UYX21" s="235"/>
      <c r="UYY21" s="235"/>
      <c r="UYZ21" s="235"/>
      <c r="UZA21" s="235"/>
      <c r="UZB21" s="235"/>
      <c r="UZC21" s="235"/>
      <c r="UZD21" s="235"/>
      <c r="UZE21" s="235"/>
      <c r="UZF21" s="235"/>
      <c r="UZG21" s="235"/>
      <c r="UZH21" s="235"/>
      <c r="UZI21" s="235"/>
      <c r="UZJ21" s="235"/>
      <c r="UZK21" s="235"/>
      <c r="UZL21" s="235"/>
      <c r="UZM21" s="235"/>
      <c r="UZN21" s="235"/>
      <c r="UZO21" s="235"/>
      <c r="UZP21" s="235"/>
      <c r="UZQ21" s="235"/>
      <c r="UZR21" s="235"/>
      <c r="UZS21" s="235"/>
      <c r="UZT21" s="235"/>
      <c r="UZU21" s="235"/>
      <c r="UZV21" s="235"/>
      <c r="UZW21" s="235"/>
      <c r="UZX21" s="235"/>
      <c r="UZY21" s="235"/>
      <c r="UZZ21" s="235"/>
      <c r="VAA21" s="235"/>
      <c r="VAB21" s="235"/>
      <c r="VAC21" s="235"/>
      <c r="VAD21" s="235"/>
      <c r="VAE21" s="235"/>
      <c r="VAF21" s="235"/>
      <c r="VAG21" s="235"/>
      <c r="VAH21" s="235"/>
      <c r="VAI21" s="235"/>
      <c r="VAJ21" s="235"/>
      <c r="VAK21" s="235"/>
      <c r="VAL21" s="235"/>
      <c r="VAM21" s="235"/>
      <c r="VAN21" s="235"/>
      <c r="VAO21" s="235"/>
      <c r="VAP21" s="235"/>
      <c r="VAQ21" s="235"/>
      <c r="VAR21" s="235"/>
      <c r="VAS21" s="235"/>
      <c r="VAT21" s="235"/>
      <c r="VAU21" s="235"/>
      <c r="VAV21" s="235"/>
      <c r="VAW21" s="235"/>
      <c r="VAX21" s="235"/>
      <c r="VAY21" s="235"/>
      <c r="VAZ21" s="235"/>
      <c r="VBA21" s="235"/>
      <c r="VBB21" s="235"/>
      <c r="VBC21" s="235"/>
      <c r="VBD21" s="235"/>
      <c r="VBE21" s="235"/>
      <c r="VBF21" s="235"/>
      <c r="VBG21" s="235"/>
      <c r="VBH21" s="235"/>
      <c r="VBI21" s="235"/>
      <c r="VBJ21" s="235"/>
      <c r="VBK21" s="235"/>
      <c r="VBL21" s="235"/>
      <c r="VBM21" s="235"/>
      <c r="VBN21" s="235"/>
      <c r="VBO21" s="235"/>
      <c r="VBP21" s="235"/>
      <c r="VBQ21" s="235"/>
      <c r="VBR21" s="235"/>
      <c r="VBS21" s="235"/>
      <c r="VBT21" s="235"/>
      <c r="VBU21" s="235"/>
      <c r="VBV21" s="235"/>
      <c r="VBW21" s="235"/>
      <c r="VBX21" s="235"/>
      <c r="VBY21" s="235"/>
      <c r="VBZ21" s="235"/>
      <c r="VCA21" s="235"/>
      <c r="VCB21" s="235"/>
      <c r="VCC21" s="235"/>
      <c r="VCD21" s="235"/>
      <c r="VCE21" s="235"/>
      <c r="VCF21" s="235"/>
      <c r="VCG21" s="235"/>
      <c r="VCH21" s="235"/>
      <c r="VCI21" s="235"/>
      <c r="VCJ21" s="235"/>
      <c r="VCK21" s="235"/>
      <c r="VCL21" s="235"/>
      <c r="VCM21" s="235"/>
      <c r="VCN21" s="235"/>
      <c r="VCO21" s="235"/>
      <c r="VCP21" s="235"/>
      <c r="VCQ21" s="235"/>
      <c r="VCR21" s="235"/>
      <c r="VCS21" s="235"/>
      <c r="VCT21" s="235"/>
      <c r="VCU21" s="235"/>
      <c r="VCV21" s="235"/>
      <c r="VCW21" s="235"/>
      <c r="VCX21" s="235"/>
      <c r="VCY21" s="235"/>
      <c r="VCZ21" s="235"/>
      <c r="VDA21" s="235"/>
      <c r="VDB21" s="235"/>
      <c r="VDC21" s="235"/>
      <c r="VDD21" s="235"/>
      <c r="VDE21" s="235"/>
      <c r="VDF21" s="235"/>
      <c r="VDG21" s="235"/>
      <c r="VDH21" s="235"/>
      <c r="VDI21" s="235"/>
      <c r="VDJ21" s="235"/>
      <c r="VDK21" s="235"/>
      <c r="VDL21" s="235"/>
      <c r="VDM21" s="235"/>
      <c r="VDN21" s="235"/>
      <c r="VDO21" s="235"/>
      <c r="VDP21" s="235"/>
      <c r="VDQ21" s="235"/>
      <c r="VDR21" s="235"/>
      <c r="VDS21" s="235"/>
      <c r="VDT21" s="235"/>
      <c r="VDU21" s="235"/>
      <c r="VDV21" s="235"/>
      <c r="VDW21" s="235"/>
      <c r="VDX21" s="235"/>
      <c r="VDY21" s="235"/>
      <c r="VDZ21" s="235"/>
      <c r="VEA21" s="235"/>
      <c r="VEB21" s="235"/>
      <c r="VEC21" s="235"/>
      <c r="VED21" s="235"/>
      <c r="VEE21" s="235"/>
      <c r="VEF21" s="235"/>
      <c r="VEG21" s="235"/>
      <c r="VEH21" s="235"/>
      <c r="VEI21" s="235"/>
      <c r="VEJ21" s="235"/>
      <c r="VEK21" s="235"/>
      <c r="VEL21" s="235"/>
      <c r="VEM21" s="235"/>
      <c r="VEN21" s="235"/>
      <c r="VEO21" s="235"/>
      <c r="VEP21" s="235"/>
      <c r="VEQ21" s="235"/>
      <c r="VER21" s="235"/>
      <c r="VES21" s="235"/>
      <c r="VET21" s="235"/>
      <c r="VEU21" s="235"/>
      <c r="VEV21" s="235"/>
      <c r="VEW21" s="235"/>
      <c r="VEX21" s="235"/>
      <c r="VEY21" s="235"/>
      <c r="VEZ21" s="235"/>
      <c r="VFA21" s="235"/>
      <c r="VFB21" s="235"/>
      <c r="VFC21" s="235"/>
      <c r="VFD21" s="235"/>
      <c r="VFE21" s="235"/>
      <c r="VFF21" s="235"/>
      <c r="VFG21" s="235"/>
      <c r="VFH21" s="235"/>
      <c r="VFI21" s="235"/>
      <c r="VFJ21" s="235"/>
      <c r="VFK21" s="235"/>
      <c r="VFL21" s="235"/>
      <c r="VFM21" s="235"/>
      <c r="VFN21" s="235"/>
      <c r="VFO21" s="235"/>
      <c r="VFP21" s="235"/>
      <c r="VFQ21" s="235"/>
      <c r="VFR21" s="235"/>
      <c r="VFS21" s="235"/>
      <c r="VFT21" s="235"/>
      <c r="VFU21" s="235"/>
      <c r="VFV21" s="235"/>
      <c r="VFW21" s="235"/>
      <c r="VFX21" s="235"/>
      <c r="VFY21" s="235"/>
      <c r="VFZ21" s="235"/>
      <c r="VGA21" s="235"/>
      <c r="VGB21" s="235"/>
      <c r="VGC21" s="235"/>
      <c r="VGD21" s="235"/>
      <c r="VGE21" s="235"/>
      <c r="VGF21" s="235"/>
      <c r="VGG21" s="235"/>
      <c r="VGH21" s="235"/>
      <c r="VGI21" s="235"/>
      <c r="VGJ21" s="235"/>
      <c r="VGK21" s="235"/>
      <c r="VGL21" s="235"/>
      <c r="VGM21" s="235"/>
      <c r="VGN21" s="235"/>
      <c r="VGO21" s="235"/>
      <c r="VGP21" s="235"/>
      <c r="VGQ21" s="235"/>
      <c r="VGR21" s="235"/>
      <c r="VGS21" s="235"/>
      <c r="VGT21" s="235"/>
      <c r="VGU21" s="235"/>
      <c r="VGV21" s="235"/>
      <c r="VGW21" s="235"/>
      <c r="VGX21" s="235"/>
      <c r="VGY21" s="235"/>
      <c r="VGZ21" s="235"/>
      <c r="VHA21" s="235"/>
      <c r="VHB21" s="235"/>
      <c r="VHC21" s="235"/>
      <c r="VHD21" s="235"/>
      <c r="VHE21" s="235"/>
      <c r="VHF21" s="235"/>
      <c r="VHG21" s="235"/>
      <c r="VHH21" s="235"/>
      <c r="VHI21" s="235"/>
      <c r="VHJ21" s="235"/>
      <c r="VHK21" s="235"/>
      <c r="VHL21" s="235"/>
      <c r="VHM21" s="235"/>
      <c r="VHN21" s="235"/>
      <c r="VHO21" s="235"/>
      <c r="VHP21" s="235"/>
      <c r="VHQ21" s="235"/>
      <c r="VHR21" s="235"/>
      <c r="VHS21" s="235"/>
      <c r="VHT21" s="235"/>
      <c r="VHU21" s="235"/>
      <c r="VHV21" s="235"/>
      <c r="VHW21" s="235"/>
      <c r="VHX21" s="235"/>
      <c r="VHY21" s="235"/>
      <c r="VHZ21" s="235"/>
      <c r="VIA21" s="235"/>
      <c r="VIB21" s="235"/>
      <c r="VIC21" s="235"/>
      <c r="VID21" s="235"/>
      <c r="VIE21" s="235"/>
      <c r="VIF21" s="235"/>
      <c r="VIG21" s="235"/>
      <c r="VIH21" s="235"/>
      <c r="VII21" s="235"/>
      <c r="VIJ21" s="235"/>
      <c r="VIK21" s="235"/>
      <c r="VIL21" s="235"/>
      <c r="VIM21" s="235"/>
      <c r="VIN21" s="235"/>
      <c r="VIO21" s="235"/>
      <c r="VIP21" s="235"/>
      <c r="VIQ21" s="235"/>
      <c r="VIR21" s="235"/>
      <c r="VIS21" s="235"/>
      <c r="VIT21" s="235"/>
      <c r="VIU21" s="235"/>
      <c r="VIV21" s="235"/>
      <c r="VIW21" s="235"/>
      <c r="VIX21" s="235"/>
      <c r="VIY21" s="235"/>
      <c r="VIZ21" s="235"/>
      <c r="VJA21" s="235"/>
      <c r="VJB21" s="235"/>
      <c r="VJC21" s="235"/>
      <c r="VJD21" s="235"/>
      <c r="VJE21" s="235"/>
      <c r="VJF21" s="235"/>
      <c r="VJG21" s="235"/>
      <c r="VJH21" s="235"/>
      <c r="VJI21" s="235"/>
      <c r="VJJ21" s="235"/>
      <c r="VJK21" s="235"/>
      <c r="VJL21" s="235"/>
      <c r="VJM21" s="235"/>
      <c r="VJN21" s="235"/>
      <c r="VJO21" s="235"/>
      <c r="VJP21" s="235"/>
      <c r="VJQ21" s="235"/>
      <c r="VJR21" s="235"/>
      <c r="VJS21" s="235"/>
      <c r="VJT21" s="235"/>
      <c r="VJU21" s="235"/>
      <c r="VJV21" s="235"/>
      <c r="VJW21" s="235"/>
      <c r="VJX21" s="235"/>
      <c r="VJY21" s="235"/>
      <c r="VJZ21" s="235"/>
      <c r="VKA21" s="235"/>
      <c r="VKB21" s="235"/>
      <c r="VKC21" s="235"/>
      <c r="VKD21" s="235"/>
      <c r="VKE21" s="235"/>
      <c r="VKF21" s="235"/>
      <c r="VKG21" s="235"/>
      <c r="VKH21" s="235"/>
      <c r="VKI21" s="235"/>
      <c r="VKJ21" s="235"/>
      <c r="VKK21" s="235"/>
      <c r="VKL21" s="235"/>
      <c r="VKM21" s="235"/>
      <c r="VKN21" s="235"/>
      <c r="VKO21" s="235"/>
      <c r="VKP21" s="235"/>
      <c r="VKQ21" s="235"/>
      <c r="VKR21" s="235"/>
      <c r="VKS21" s="235"/>
      <c r="VKT21" s="235"/>
      <c r="VKU21" s="235"/>
      <c r="VKV21" s="235"/>
      <c r="VKW21" s="235"/>
      <c r="VKX21" s="235"/>
      <c r="VKY21" s="235"/>
      <c r="VKZ21" s="235"/>
      <c r="VLA21" s="235"/>
      <c r="VLB21" s="235"/>
      <c r="VLC21" s="235"/>
      <c r="VLD21" s="235"/>
      <c r="VLE21" s="235"/>
      <c r="VLF21" s="235"/>
      <c r="VLG21" s="235"/>
      <c r="VLH21" s="235"/>
      <c r="VLI21" s="235"/>
      <c r="VLJ21" s="235"/>
      <c r="VLK21" s="235"/>
      <c r="VLL21" s="235"/>
      <c r="VLM21" s="235"/>
      <c r="VLN21" s="235"/>
      <c r="VLO21" s="235"/>
      <c r="VLP21" s="235"/>
      <c r="VLQ21" s="235"/>
      <c r="VLR21" s="235"/>
      <c r="VLS21" s="235"/>
      <c r="VLT21" s="235"/>
      <c r="VLU21" s="235"/>
      <c r="VLV21" s="235"/>
      <c r="VLW21" s="235"/>
      <c r="VLX21" s="235"/>
      <c r="VLY21" s="235"/>
      <c r="VLZ21" s="235"/>
      <c r="VMA21" s="235"/>
      <c r="VMB21" s="235"/>
      <c r="VMC21" s="235"/>
      <c r="VMD21" s="235"/>
      <c r="VME21" s="235"/>
      <c r="VMF21" s="235"/>
      <c r="VMG21" s="235"/>
      <c r="VMH21" s="235"/>
      <c r="VMI21" s="235"/>
      <c r="VMJ21" s="235"/>
      <c r="VMK21" s="235"/>
      <c r="VML21" s="235"/>
      <c r="VMM21" s="235"/>
      <c r="VMN21" s="235"/>
      <c r="VMO21" s="235"/>
      <c r="VMP21" s="235"/>
      <c r="VMQ21" s="235"/>
      <c r="VMR21" s="235"/>
      <c r="VMS21" s="235"/>
      <c r="VMT21" s="235"/>
      <c r="VMU21" s="235"/>
      <c r="VMV21" s="235"/>
      <c r="VMW21" s="235"/>
      <c r="VMX21" s="235"/>
      <c r="VMY21" s="235"/>
      <c r="VMZ21" s="235"/>
      <c r="VNA21" s="235"/>
      <c r="VNB21" s="235"/>
      <c r="VNC21" s="235"/>
      <c r="VND21" s="235"/>
      <c r="VNE21" s="235"/>
      <c r="VNF21" s="235"/>
      <c r="VNG21" s="235"/>
      <c r="VNH21" s="235"/>
      <c r="VNI21" s="235"/>
      <c r="VNJ21" s="235"/>
      <c r="VNK21" s="235"/>
      <c r="VNL21" s="235"/>
      <c r="VNM21" s="235"/>
      <c r="VNN21" s="235"/>
      <c r="VNO21" s="235"/>
      <c r="VNP21" s="235"/>
      <c r="VNQ21" s="235"/>
      <c r="VNR21" s="235"/>
      <c r="VNS21" s="235"/>
      <c r="VNT21" s="235"/>
      <c r="VNU21" s="235"/>
      <c r="VNV21" s="235"/>
      <c r="VNW21" s="235"/>
      <c r="VNX21" s="235"/>
      <c r="VNY21" s="235"/>
      <c r="VNZ21" s="235"/>
      <c r="VOA21" s="235"/>
      <c r="VOB21" s="235"/>
      <c r="VOC21" s="235"/>
      <c r="VOD21" s="235"/>
      <c r="VOE21" s="235"/>
      <c r="VOF21" s="235"/>
      <c r="VOG21" s="235"/>
      <c r="VOH21" s="235"/>
      <c r="VOI21" s="235"/>
      <c r="VOJ21" s="235"/>
      <c r="VOK21" s="235"/>
      <c r="VOL21" s="235"/>
      <c r="VOM21" s="235"/>
      <c r="VON21" s="235"/>
      <c r="VOO21" s="235"/>
      <c r="VOP21" s="235"/>
      <c r="VOQ21" s="235"/>
      <c r="VOR21" s="235"/>
      <c r="VOS21" s="235"/>
      <c r="VOT21" s="235"/>
      <c r="VOU21" s="235"/>
      <c r="VOV21" s="235"/>
      <c r="VOW21" s="235"/>
      <c r="VOX21" s="235"/>
      <c r="VOY21" s="235"/>
      <c r="VOZ21" s="235"/>
      <c r="VPA21" s="235"/>
      <c r="VPB21" s="235"/>
      <c r="VPC21" s="235"/>
      <c r="VPD21" s="235"/>
      <c r="VPE21" s="235"/>
      <c r="VPF21" s="235"/>
      <c r="VPG21" s="235"/>
      <c r="VPH21" s="235"/>
      <c r="VPI21" s="235"/>
      <c r="VPJ21" s="235"/>
      <c r="VPK21" s="235"/>
      <c r="VPL21" s="235"/>
      <c r="VPM21" s="235"/>
      <c r="VPN21" s="235"/>
      <c r="VPO21" s="235"/>
      <c r="VPP21" s="235"/>
      <c r="VPQ21" s="235"/>
      <c r="VPR21" s="235"/>
      <c r="VPS21" s="235"/>
      <c r="VPT21" s="235"/>
      <c r="VPU21" s="235"/>
      <c r="VPV21" s="235"/>
      <c r="VPW21" s="235"/>
      <c r="VPX21" s="235"/>
      <c r="VPY21" s="235"/>
      <c r="VPZ21" s="235"/>
      <c r="VQA21" s="235"/>
      <c r="VQB21" s="235"/>
      <c r="VQC21" s="235"/>
      <c r="VQD21" s="235"/>
      <c r="VQE21" s="235"/>
      <c r="VQF21" s="235"/>
      <c r="VQG21" s="235"/>
      <c r="VQH21" s="235"/>
      <c r="VQI21" s="235"/>
      <c r="VQJ21" s="235"/>
      <c r="VQK21" s="235"/>
      <c r="VQL21" s="235"/>
      <c r="VQM21" s="235"/>
      <c r="VQN21" s="235"/>
      <c r="VQO21" s="235"/>
      <c r="VQP21" s="235"/>
      <c r="VQQ21" s="235"/>
      <c r="VQR21" s="235"/>
      <c r="VQS21" s="235"/>
      <c r="VQT21" s="235"/>
      <c r="VQU21" s="235"/>
      <c r="VQV21" s="235"/>
      <c r="VQW21" s="235"/>
      <c r="VQX21" s="235"/>
      <c r="VQY21" s="235"/>
      <c r="VQZ21" s="235"/>
      <c r="VRA21" s="235"/>
      <c r="VRB21" s="235"/>
      <c r="VRC21" s="235"/>
      <c r="VRD21" s="235"/>
      <c r="VRE21" s="235"/>
      <c r="VRF21" s="235"/>
      <c r="VRG21" s="235"/>
      <c r="VRH21" s="235"/>
      <c r="VRI21" s="235"/>
      <c r="VRJ21" s="235"/>
      <c r="VRK21" s="235"/>
      <c r="VRL21" s="235"/>
      <c r="VRM21" s="235"/>
      <c r="VRN21" s="235"/>
      <c r="VRO21" s="235"/>
      <c r="VRP21" s="235"/>
      <c r="VRQ21" s="235"/>
      <c r="VRR21" s="235"/>
      <c r="VRS21" s="235"/>
      <c r="VRT21" s="235"/>
      <c r="VRU21" s="235"/>
      <c r="VRV21" s="235"/>
      <c r="VRW21" s="235"/>
      <c r="VRX21" s="235"/>
      <c r="VRY21" s="235"/>
      <c r="VRZ21" s="235"/>
      <c r="VSA21" s="235"/>
      <c r="VSB21" s="235"/>
      <c r="VSC21" s="235"/>
      <c r="VSD21" s="235"/>
      <c r="VSE21" s="235"/>
      <c r="VSF21" s="235"/>
      <c r="VSG21" s="235"/>
      <c r="VSH21" s="235"/>
      <c r="VSI21" s="235"/>
      <c r="VSJ21" s="235"/>
      <c r="VSK21" s="235"/>
      <c r="VSL21" s="235"/>
      <c r="VSM21" s="235"/>
      <c r="VSN21" s="235"/>
      <c r="VSO21" s="235"/>
      <c r="VSP21" s="235"/>
      <c r="VSQ21" s="235"/>
      <c r="VSR21" s="235"/>
      <c r="VSS21" s="235"/>
      <c r="VST21" s="235"/>
      <c r="VSU21" s="235"/>
      <c r="VSV21" s="235"/>
      <c r="VSW21" s="235"/>
      <c r="VSX21" s="235"/>
      <c r="VSY21" s="235"/>
      <c r="VSZ21" s="235"/>
      <c r="VTA21" s="235"/>
      <c r="VTB21" s="235"/>
      <c r="VTC21" s="235"/>
      <c r="VTD21" s="235"/>
      <c r="VTE21" s="235"/>
      <c r="VTF21" s="235"/>
      <c r="VTG21" s="235"/>
      <c r="VTH21" s="235"/>
      <c r="VTI21" s="235"/>
      <c r="VTJ21" s="235"/>
      <c r="VTK21" s="235"/>
      <c r="VTL21" s="235"/>
      <c r="VTM21" s="235"/>
      <c r="VTN21" s="235"/>
      <c r="VTO21" s="235"/>
      <c r="VTP21" s="235"/>
      <c r="VTQ21" s="235"/>
      <c r="VTR21" s="235"/>
      <c r="VTS21" s="235"/>
      <c r="VTT21" s="235"/>
      <c r="VTU21" s="235"/>
      <c r="VTV21" s="235"/>
      <c r="VTW21" s="235"/>
      <c r="VTX21" s="235"/>
      <c r="VTY21" s="235"/>
      <c r="VTZ21" s="235"/>
      <c r="VUA21" s="235"/>
      <c r="VUB21" s="235"/>
      <c r="VUC21" s="235"/>
      <c r="VUD21" s="235"/>
      <c r="VUE21" s="235"/>
      <c r="VUF21" s="235"/>
      <c r="VUG21" s="235"/>
      <c r="VUH21" s="235"/>
      <c r="VUI21" s="235"/>
      <c r="VUJ21" s="235"/>
      <c r="VUK21" s="235"/>
      <c r="VUL21" s="235"/>
      <c r="VUM21" s="235"/>
      <c r="VUN21" s="235"/>
      <c r="VUO21" s="235"/>
      <c r="VUP21" s="235"/>
      <c r="VUQ21" s="235"/>
      <c r="VUR21" s="235"/>
      <c r="VUS21" s="235"/>
      <c r="VUT21" s="235"/>
      <c r="VUU21" s="235"/>
      <c r="VUV21" s="235"/>
      <c r="VUW21" s="235"/>
      <c r="VUX21" s="235"/>
      <c r="VUY21" s="235"/>
      <c r="VUZ21" s="235"/>
      <c r="VVA21" s="235"/>
      <c r="VVB21" s="235"/>
      <c r="VVC21" s="235"/>
      <c r="VVD21" s="235"/>
      <c r="VVE21" s="235"/>
      <c r="VVF21" s="235"/>
      <c r="VVG21" s="235"/>
      <c r="VVH21" s="235"/>
      <c r="VVI21" s="235"/>
      <c r="VVJ21" s="235"/>
      <c r="VVK21" s="235"/>
      <c r="VVL21" s="235"/>
      <c r="VVM21" s="235"/>
      <c r="VVN21" s="235"/>
      <c r="VVO21" s="235"/>
      <c r="VVP21" s="235"/>
      <c r="VVQ21" s="235"/>
      <c r="VVR21" s="235"/>
      <c r="VVS21" s="235"/>
      <c r="VVT21" s="235"/>
      <c r="VVU21" s="235"/>
      <c r="VVV21" s="235"/>
      <c r="VVW21" s="235"/>
      <c r="VVX21" s="235"/>
      <c r="VVY21" s="235"/>
      <c r="VVZ21" s="235"/>
      <c r="VWA21" s="235"/>
      <c r="VWB21" s="235"/>
      <c r="VWC21" s="235"/>
      <c r="VWD21" s="235"/>
      <c r="VWE21" s="235"/>
      <c r="VWF21" s="235"/>
      <c r="VWG21" s="235"/>
      <c r="VWH21" s="235"/>
      <c r="VWI21" s="235"/>
      <c r="VWJ21" s="235"/>
      <c r="VWK21" s="235"/>
      <c r="VWL21" s="235"/>
      <c r="VWM21" s="235"/>
      <c r="VWN21" s="235"/>
      <c r="VWO21" s="235"/>
      <c r="VWP21" s="235"/>
      <c r="VWQ21" s="235"/>
      <c r="VWR21" s="235"/>
      <c r="VWS21" s="235"/>
      <c r="VWT21" s="235"/>
      <c r="VWU21" s="235"/>
      <c r="VWV21" s="235"/>
      <c r="VWW21" s="235"/>
      <c r="VWX21" s="235"/>
      <c r="VWY21" s="235"/>
      <c r="VWZ21" s="235"/>
      <c r="VXA21" s="235"/>
      <c r="VXB21" s="235"/>
      <c r="VXC21" s="235"/>
      <c r="VXD21" s="235"/>
      <c r="VXE21" s="235"/>
      <c r="VXF21" s="235"/>
      <c r="VXG21" s="235"/>
      <c r="VXH21" s="235"/>
      <c r="VXI21" s="235"/>
      <c r="VXJ21" s="235"/>
      <c r="VXK21" s="235"/>
      <c r="VXL21" s="235"/>
      <c r="VXM21" s="235"/>
      <c r="VXN21" s="235"/>
      <c r="VXO21" s="235"/>
      <c r="VXP21" s="235"/>
      <c r="VXQ21" s="235"/>
      <c r="VXR21" s="235"/>
      <c r="VXS21" s="235"/>
      <c r="VXT21" s="235"/>
      <c r="VXU21" s="235"/>
      <c r="VXV21" s="235"/>
      <c r="VXW21" s="235"/>
      <c r="VXX21" s="235"/>
      <c r="VXY21" s="235"/>
      <c r="VXZ21" s="235"/>
      <c r="VYA21" s="235"/>
      <c r="VYB21" s="235"/>
      <c r="VYC21" s="235"/>
      <c r="VYD21" s="235"/>
      <c r="VYE21" s="235"/>
      <c r="VYF21" s="235"/>
      <c r="VYG21" s="235"/>
      <c r="VYH21" s="235"/>
      <c r="VYI21" s="235"/>
      <c r="VYJ21" s="235"/>
      <c r="VYK21" s="235"/>
      <c r="VYL21" s="235"/>
      <c r="VYM21" s="235"/>
      <c r="VYN21" s="235"/>
      <c r="VYO21" s="235"/>
      <c r="VYP21" s="235"/>
      <c r="VYQ21" s="235"/>
      <c r="VYR21" s="235"/>
      <c r="VYS21" s="235"/>
      <c r="VYT21" s="235"/>
      <c r="VYU21" s="235"/>
      <c r="VYV21" s="235"/>
      <c r="VYW21" s="235"/>
      <c r="VYX21" s="235"/>
      <c r="VYY21" s="235"/>
      <c r="VYZ21" s="235"/>
      <c r="VZA21" s="235"/>
      <c r="VZB21" s="235"/>
      <c r="VZC21" s="235"/>
      <c r="VZD21" s="235"/>
      <c r="VZE21" s="235"/>
      <c r="VZF21" s="235"/>
      <c r="VZG21" s="235"/>
      <c r="VZH21" s="235"/>
      <c r="VZI21" s="235"/>
      <c r="VZJ21" s="235"/>
      <c r="VZK21" s="235"/>
      <c r="VZL21" s="235"/>
      <c r="VZM21" s="235"/>
      <c r="VZN21" s="235"/>
      <c r="VZO21" s="235"/>
      <c r="VZP21" s="235"/>
      <c r="VZQ21" s="235"/>
      <c r="VZR21" s="235"/>
      <c r="VZS21" s="235"/>
      <c r="VZT21" s="235"/>
      <c r="VZU21" s="235"/>
      <c r="VZV21" s="235"/>
      <c r="VZW21" s="235"/>
      <c r="VZX21" s="235"/>
      <c r="VZY21" s="235"/>
      <c r="VZZ21" s="235"/>
      <c r="WAA21" s="235"/>
      <c r="WAB21" s="235"/>
      <c r="WAC21" s="235"/>
      <c r="WAD21" s="235"/>
      <c r="WAE21" s="235"/>
      <c r="WAF21" s="235"/>
      <c r="WAG21" s="235"/>
      <c r="WAH21" s="235"/>
      <c r="WAI21" s="235"/>
      <c r="WAJ21" s="235"/>
      <c r="WAK21" s="235"/>
      <c r="WAL21" s="235"/>
      <c r="WAM21" s="235"/>
      <c r="WAN21" s="235"/>
      <c r="WAO21" s="235"/>
      <c r="WAP21" s="235"/>
      <c r="WAQ21" s="235"/>
      <c r="WAR21" s="235"/>
      <c r="WAS21" s="235"/>
      <c r="WAT21" s="235"/>
      <c r="WAU21" s="235"/>
      <c r="WAV21" s="235"/>
      <c r="WAW21" s="235"/>
      <c r="WAX21" s="235"/>
      <c r="WAY21" s="235"/>
      <c r="WAZ21" s="235"/>
      <c r="WBA21" s="235"/>
      <c r="WBB21" s="235"/>
      <c r="WBC21" s="235"/>
      <c r="WBD21" s="235"/>
      <c r="WBE21" s="235"/>
      <c r="WBF21" s="235"/>
      <c r="WBG21" s="235"/>
      <c r="WBH21" s="235"/>
      <c r="WBI21" s="235"/>
      <c r="WBJ21" s="235"/>
      <c r="WBK21" s="235"/>
      <c r="WBL21" s="235"/>
      <c r="WBM21" s="235"/>
      <c r="WBN21" s="235"/>
      <c r="WBO21" s="235"/>
      <c r="WBP21" s="235"/>
      <c r="WBQ21" s="235"/>
      <c r="WBR21" s="235"/>
      <c r="WBS21" s="235"/>
      <c r="WBT21" s="235"/>
      <c r="WBU21" s="235"/>
      <c r="WBV21" s="235"/>
      <c r="WBW21" s="235"/>
      <c r="WBX21" s="235"/>
      <c r="WBY21" s="235"/>
      <c r="WBZ21" s="235"/>
      <c r="WCA21" s="235"/>
      <c r="WCB21" s="235"/>
      <c r="WCC21" s="235"/>
      <c r="WCD21" s="235"/>
      <c r="WCE21" s="235"/>
      <c r="WCF21" s="235"/>
      <c r="WCG21" s="235"/>
      <c r="WCH21" s="235"/>
      <c r="WCI21" s="235"/>
      <c r="WCJ21" s="235"/>
      <c r="WCK21" s="235"/>
      <c r="WCL21" s="235"/>
      <c r="WCM21" s="235"/>
      <c r="WCN21" s="235"/>
      <c r="WCO21" s="235"/>
      <c r="WCP21" s="235"/>
      <c r="WCQ21" s="235"/>
      <c r="WCR21" s="235"/>
      <c r="WCS21" s="235"/>
      <c r="WCT21" s="235"/>
      <c r="WCU21" s="235"/>
      <c r="WCV21" s="235"/>
      <c r="WCW21" s="235"/>
      <c r="WCX21" s="235"/>
      <c r="WCY21" s="235"/>
      <c r="WCZ21" s="235"/>
      <c r="WDA21" s="235"/>
      <c r="WDB21" s="235"/>
      <c r="WDC21" s="235"/>
      <c r="WDD21" s="235"/>
      <c r="WDE21" s="235"/>
      <c r="WDF21" s="235"/>
      <c r="WDG21" s="235"/>
      <c r="WDH21" s="235"/>
      <c r="WDI21" s="235"/>
      <c r="WDJ21" s="235"/>
      <c r="WDK21" s="235"/>
      <c r="WDL21" s="235"/>
      <c r="WDM21" s="235"/>
      <c r="WDN21" s="235"/>
      <c r="WDO21" s="235"/>
      <c r="WDP21" s="235"/>
      <c r="WDQ21" s="235"/>
      <c r="WDR21" s="235"/>
      <c r="WDS21" s="235"/>
      <c r="WDT21" s="235"/>
      <c r="WDU21" s="235"/>
      <c r="WDV21" s="235"/>
      <c r="WDW21" s="235"/>
      <c r="WDX21" s="235"/>
      <c r="WDY21" s="235"/>
      <c r="WDZ21" s="235"/>
      <c r="WEA21" s="235"/>
      <c r="WEB21" s="235"/>
      <c r="WEC21" s="235"/>
      <c r="WED21" s="235"/>
      <c r="WEE21" s="235"/>
      <c r="WEF21" s="235"/>
      <c r="WEG21" s="235"/>
      <c r="WEH21" s="235"/>
      <c r="WEI21" s="235"/>
      <c r="WEJ21" s="235"/>
      <c r="WEK21" s="235"/>
      <c r="WEL21" s="235"/>
      <c r="WEM21" s="235"/>
      <c r="WEN21" s="235"/>
      <c r="WEO21" s="235"/>
      <c r="WEP21" s="235"/>
      <c r="WEQ21" s="235"/>
      <c r="WER21" s="235"/>
      <c r="WES21" s="235"/>
      <c r="WET21" s="235"/>
      <c r="WEU21" s="235"/>
      <c r="WEV21" s="235"/>
      <c r="WEW21" s="235"/>
      <c r="WEX21" s="235"/>
      <c r="WEY21" s="235"/>
      <c r="WEZ21" s="235"/>
      <c r="WFA21" s="235"/>
      <c r="WFB21" s="235"/>
      <c r="WFC21" s="235"/>
      <c r="WFD21" s="235"/>
      <c r="WFE21" s="235"/>
      <c r="WFF21" s="235"/>
      <c r="WFG21" s="235"/>
      <c r="WFH21" s="235"/>
      <c r="WFI21" s="235"/>
      <c r="WFJ21" s="235"/>
      <c r="WFK21" s="235"/>
      <c r="WFL21" s="235"/>
      <c r="WFM21" s="235"/>
      <c r="WFN21" s="235"/>
      <c r="WFO21" s="235"/>
      <c r="WFP21" s="235"/>
      <c r="WFQ21" s="235"/>
      <c r="WFR21" s="235"/>
      <c r="WFS21" s="235"/>
      <c r="WFT21" s="235"/>
      <c r="WFU21" s="235"/>
      <c r="WFV21" s="235"/>
      <c r="WFW21" s="235"/>
      <c r="WFX21" s="235"/>
      <c r="WFY21" s="235"/>
      <c r="WFZ21" s="235"/>
      <c r="WGA21" s="235"/>
      <c r="WGB21" s="235"/>
      <c r="WGC21" s="235"/>
      <c r="WGD21" s="235"/>
      <c r="WGE21" s="235"/>
      <c r="WGF21" s="235"/>
      <c r="WGG21" s="235"/>
      <c r="WGH21" s="235"/>
      <c r="WGI21" s="235"/>
      <c r="WGJ21" s="235"/>
      <c r="WGK21" s="235"/>
      <c r="WGL21" s="235"/>
      <c r="WGM21" s="235"/>
      <c r="WGN21" s="235"/>
      <c r="WGO21" s="235"/>
      <c r="WGP21" s="235"/>
      <c r="WGQ21" s="235"/>
      <c r="WGR21" s="235"/>
      <c r="WGS21" s="235"/>
      <c r="WGT21" s="235"/>
      <c r="WGU21" s="235"/>
      <c r="WGV21" s="235"/>
      <c r="WGW21" s="235"/>
      <c r="WGX21" s="235"/>
      <c r="WGY21" s="235"/>
      <c r="WGZ21" s="235"/>
      <c r="WHA21" s="235"/>
      <c r="WHB21" s="235"/>
      <c r="WHC21" s="235"/>
      <c r="WHD21" s="235"/>
      <c r="WHE21" s="235"/>
      <c r="WHF21" s="235"/>
      <c r="WHG21" s="235"/>
      <c r="WHH21" s="235"/>
      <c r="WHI21" s="235"/>
      <c r="WHJ21" s="235"/>
      <c r="WHK21" s="235"/>
      <c r="WHL21" s="235"/>
      <c r="WHM21" s="235"/>
      <c r="WHN21" s="235"/>
      <c r="WHO21" s="235"/>
      <c r="WHP21" s="235"/>
      <c r="WHQ21" s="235"/>
      <c r="WHR21" s="235"/>
      <c r="WHS21" s="235"/>
      <c r="WHT21" s="235"/>
      <c r="WHU21" s="235"/>
      <c r="WHV21" s="235"/>
      <c r="WHW21" s="235"/>
      <c r="WHX21" s="235"/>
      <c r="WHY21" s="235"/>
      <c r="WHZ21" s="235"/>
      <c r="WIA21" s="235"/>
      <c r="WIB21" s="235"/>
      <c r="WIC21" s="235"/>
      <c r="WID21" s="235"/>
      <c r="WIE21" s="235"/>
      <c r="WIF21" s="235"/>
      <c r="WIG21" s="235"/>
      <c r="WIH21" s="235"/>
      <c r="WII21" s="235"/>
      <c r="WIJ21" s="235"/>
      <c r="WIK21" s="235"/>
      <c r="WIL21" s="235"/>
      <c r="WIM21" s="235"/>
      <c r="WIN21" s="235"/>
      <c r="WIO21" s="235"/>
      <c r="WIP21" s="235"/>
      <c r="WIQ21" s="235"/>
      <c r="WIR21" s="235"/>
      <c r="WIS21" s="235"/>
      <c r="WIT21" s="235"/>
      <c r="WIU21" s="235"/>
      <c r="WIV21" s="235"/>
      <c r="WIW21" s="235"/>
      <c r="WIX21" s="235"/>
      <c r="WIY21" s="235"/>
      <c r="WIZ21" s="235"/>
      <c r="WJA21" s="235"/>
      <c r="WJB21" s="235"/>
      <c r="WJC21" s="235"/>
      <c r="WJD21" s="235"/>
      <c r="WJE21" s="235"/>
      <c r="WJF21" s="235"/>
      <c r="WJG21" s="235"/>
      <c r="WJH21" s="235"/>
      <c r="WJI21" s="235"/>
      <c r="WJJ21" s="235"/>
      <c r="WJK21" s="235"/>
      <c r="WJL21" s="235"/>
      <c r="WJM21" s="235"/>
      <c r="WJN21" s="235"/>
      <c r="WJO21" s="235"/>
      <c r="WJP21" s="235"/>
      <c r="WJQ21" s="235"/>
      <c r="WJR21" s="235"/>
      <c r="WJS21" s="235"/>
      <c r="WJT21" s="235"/>
      <c r="WJU21" s="235"/>
      <c r="WJV21" s="235"/>
      <c r="WJW21" s="235"/>
      <c r="WJX21" s="235"/>
      <c r="WJY21" s="235"/>
      <c r="WJZ21" s="235"/>
      <c r="WKA21" s="235"/>
      <c r="WKB21" s="235"/>
      <c r="WKC21" s="235"/>
      <c r="WKD21" s="235"/>
      <c r="WKE21" s="235"/>
      <c r="WKF21" s="235"/>
      <c r="WKG21" s="235"/>
      <c r="WKH21" s="235"/>
      <c r="WKI21" s="235"/>
      <c r="WKJ21" s="235"/>
      <c r="WKK21" s="235"/>
      <c r="WKL21" s="235"/>
      <c r="WKM21" s="235"/>
      <c r="WKN21" s="235"/>
      <c r="WKO21" s="235"/>
      <c r="WKP21" s="235"/>
      <c r="WKQ21" s="235"/>
      <c r="WKR21" s="235"/>
      <c r="WKS21" s="235"/>
      <c r="WKT21" s="235"/>
      <c r="WKU21" s="235"/>
      <c r="WKV21" s="235"/>
      <c r="WKW21" s="235"/>
      <c r="WKX21" s="235"/>
      <c r="WKY21" s="235"/>
      <c r="WKZ21" s="235"/>
      <c r="WLA21" s="235"/>
      <c r="WLB21" s="235"/>
      <c r="WLC21" s="235"/>
      <c r="WLD21" s="235"/>
      <c r="WLE21" s="235"/>
      <c r="WLF21" s="235"/>
      <c r="WLG21" s="235"/>
      <c r="WLH21" s="235"/>
      <c r="WLI21" s="235"/>
      <c r="WLJ21" s="235"/>
      <c r="WLK21" s="235"/>
      <c r="WLL21" s="235"/>
      <c r="WLM21" s="235"/>
      <c r="WLN21" s="235"/>
      <c r="WLO21" s="235"/>
      <c r="WLP21" s="235"/>
      <c r="WLQ21" s="235"/>
      <c r="WLR21" s="235"/>
      <c r="WLS21" s="235"/>
      <c r="WLT21" s="235"/>
      <c r="WLU21" s="235"/>
      <c r="WLV21" s="235"/>
      <c r="WLW21" s="235"/>
      <c r="WLX21" s="235"/>
      <c r="WLY21" s="235"/>
      <c r="WLZ21" s="235"/>
      <c r="WMA21" s="235"/>
      <c r="WMB21" s="235"/>
      <c r="WMC21" s="235"/>
      <c r="WMD21" s="235"/>
      <c r="WME21" s="235"/>
      <c r="WMF21" s="235"/>
      <c r="WMG21" s="235"/>
      <c r="WMH21" s="235"/>
      <c r="WMI21" s="235"/>
      <c r="WMJ21" s="235"/>
      <c r="WMK21" s="235"/>
      <c r="WML21" s="235"/>
      <c r="WMM21" s="235"/>
      <c r="WMN21" s="235"/>
      <c r="WMO21" s="235"/>
      <c r="WMP21" s="235"/>
      <c r="WMQ21" s="235"/>
      <c r="WMR21" s="235"/>
      <c r="WMS21" s="235"/>
      <c r="WMT21" s="235"/>
      <c r="WMU21" s="235"/>
      <c r="WMV21" s="235"/>
      <c r="WMW21" s="235"/>
      <c r="WMX21" s="235"/>
      <c r="WMY21" s="235"/>
      <c r="WMZ21" s="235"/>
      <c r="WNA21" s="235"/>
      <c r="WNB21" s="235"/>
      <c r="WNC21" s="235"/>
      <c r="WND21" s="235"/>
      <c r="WNE21" s="235"/>
      <c r="WNF21" s="235"/>
      <c r="WNG21" s="235"/>
      <c r="WNH21" s="235"/>
      <c r="WNI21" s="235"/>
      <c r="WNJ21" s="235"/>
      <c r="WNK21" s="235"/>
      <c r="WNL21" s="235"/>
      <c r="WNM21" s="235"/>
      <c r="WNN21" s="235"/>
      <c r="WNO21" s="235"/>
      <c r="WNP21" s="235"/>
      <c r="WNQ21" s="235"/>
      <c r="WNR21" s="235"/>
      <c r="WNS21" s="235"/>
      <c r="WNT21" s="235"/>
      <c r="WNU21" s="235"/>
      <c r="WNV21" s="235"/>
      <c r="WNW21" s="235"/>
      <c r="WNX21" s="235"/>
      <c r="WNY21" s="235"/>
      <c r="WNZ21" s="235"/>
      <c r="WOA21" s="235"/>
      <c r="WOB21" s="235"/>
      <c r="WOC21" s="235"/>
      <c r="WOD21" s="235"/>
      <c r="WOE21" s="235"/>
      <c r="WOF21" s="235"/>
      <c r="WOG21" s="235"/>
      <c r="WOH21" s="235"/>
      <c r="WOI21" s="235"/>
      <c r="WOJ21" s="235"/>
      <c r="WOK21" s="235"/>
      <c r="WOL21" s="235"/>
      <c r="WOM21" s="235"/>
      <c r="WON21" s="235"/>
      <c r="WOO21" s="235"/>
      <c r="WOP21" s="235"/>
      <c r="WOQ21" s="235"/>
      <c r="WOR21" s="235"/>
      <c r="WOS21" s="235"/>
      <c r="WOT21" s="235"/>
      <c r="WOU21" s="235"/>
      <c r="WOV21" s="235"/>
      <c r="WOW21" s="235"/>
      <c r="WOX21" s="235"/>
      <c r="WOY21" s="235"/>
      <c r="WOZ21" s="235"/>
      <c r="WPA21" s="235"/>
      <c r="WPB21" s="235"/>
      <c r="WPC21" s="235"/>
      <c r="WPD21" s="235"/>
      <c r="WPE21" s="235"/>
      <c r="WPF21" s="235"/>
      <c r="WPG21" s="235"/>
      <c r="WPH21" s="235"/>
      <c r="WPI21" s="235"/>
      <c r="WPJ21" s="235"/>
      <c r="WPK21" s="235"/>
      <c r="WPL21" s="235"/>
      <c r="WPM21" s="235"/>
      <c r="WPN21" s="235"/>
      <c r="WPO21" s="235"/>
      <c r="WPP21" s="235"/>
      <c r="WPQ21" s="235"/>
      <c r="WPR21" s="235"/>
      <c r="WPS21" s="235"/>
      <c r="WPT21" s="235"/>
      <c r="WPU21" s="235"/>
      <c r="WPV21" s="235"/>
      <c r="WPW21" s="235"/>
      <c r="WPX21" s="235"/>
      <c r="WPY21" s="235"/>
      <c r="WPZ21" s="235"/>
      <c r="WQA21" s="235"/>
      <c r="WQB21" s="235"/>
      <c r="WQC21" s="235"/>
      <c r="WQD21" s="235"/>
      <c r="WQE21" s="235"/>
      <c r="WQF21" s="235"/>
      <c r="WQG21" s="235"/>
      <c r="WQH21" s="235"/>
      <c r="WQI21" s="235"/>
      <c r="WQJ21" s="235"/>
      <c r="WQK21" s="235"/>
      <c r="WQL21" s="235"/>
      <c r="WQM21" s="235"/>
      <c r="WQN21" s="235"/>
      <c r="WQO21" s="235"/>
      <c r="WQP21" s="235"/>
      <c r="WQQ21" s="235"/>
      <c r="WQR21" s="235"/>
      <c r="WQS21" s="235"/>
      <c r="WQT21" s="235"/>
      <c r="WQU21" s="235"/>
      <c r="WQV21" s="235"/>
      <c r="WQW21" s="235"/>
      <c r="WQX21" s="235"/>
      <c r="WQY21" s="235"/>
      <c r="WQZ21" s="235"/>
      <c r="WRA21" s="235"/>
      <c r="WRB21" s="235"/>
      <c r="WRC21" s="235"/>
      <c r="WRD21" s="235"/>
      <c r="WRE21" s="235"/>
      <c r="WRF21" s="235"/>
      <c r="WRG21" s="235"/>
      <c r="WRH21" s="235"/>
      <c r="WRI21" s="235"/>
      <c r="WRJ21" s="235"/>
      <c r="WRK21" s="235"/>
      <c r="WRL21" s="235"/>
      <c r="WRM21" s="235"/>
      <c r="WRN21" s="235"/>
      <c r="WRO21" s="235"/>
      <c r="WRP21" s="235"/>
      <c r="WRQ21" s="235"/>
      <c r="WRR21" s="235"/>
      <c r="WRS21" s="235"/>
      <c r="WRT21" s="235"/>
      <c r="WRU21" s="235"/>
      <c r="WRV21" s="235"/>
      <c r="WRW21" s="235"/>
      <c r="WRX21" s="235"/>
      <c r="WRY21" s="235"/>
      <c r="WRZ21" s="235"/>
      <c r="WSA21" s="235"/>
      <c r="WSB21" s="235"/>
      <c r="WSC21" s="235"/>
      <c r="WSD21" s="235"/>
      <c r="WSE21" s="235"/>
      <c r="WSF21" s="235"/>
      <c r="WSG21" s="235"/>
      <c r="WSH21" s="235"/>
      <c r="WSI21" s="235"/>
      <c r="WSJ21" s="235"/>
      <c r="WSK21" s="235"/>
      <c r="WSL21" s="235"/>
      <c r="WSM21" s="235"/>
      <c r="WSN21" s="235"/>
      <c r="WSO21" s="235"/>
      <c r="WSP21" s="235"/>
      <c r="WSQ21" s="235"/>
      <c r="WSR21" s="235"/>
      <c r="WSS21" s="235"/>
      <c r="WST21" s="235"/>
      <c r="WSU21" s="235"/>
      <c r="WSV21" s="235"/>
      <c r="WSW21" s="235"/>
      <c r="WSX21" s="235"/>
      <c r="WSY21" s="235"/>
      <c r="WSZ21" s="235"/>
      <c r="WTA21" s="235"/>
      <c r="WTB21" s="235"/>
      <c r="WTC21" s="235"/>
      <c r="WTD21" s="235"/>
      <c r="WTE21" s="235"/>
      <c r="WTF21" s="235"/>
      <c r="WTG21" s="235"/>
      <c r="WTH21" s="235"/>
      <c r="WTI21" s="235"/>
      <c r="WTJ21" s="235"/>
      <c r="WTK21" s="235"/>
      <c r="WTL21" s="235"/>
      <c r="WTM21" s="235"/>
      <c r="WTN21" s="235"/>
      <c r="WTO21" s="235"/>
      <c r="WTP21" s="235"/>
      <c r="WTQ21" s="235"/>
      <c r="WTR21" s="235"/>
      <c r="WTS21" s="235"/>
      <c r="WTT21" s="235"/>
      <c r="WTU21" s="235"/>
      <c r="WTV21" s="235"/>
      <c r="WTW21" s="235"/>
      <c r="WTX21" s="235"/>
      <c r="WTY21" s="235"/>
      <c r="WTZ21" s="235"/>
      <c r="WUA21" s="235"/>
      <c r="WUB21" s="235"/>
      <c r="WUC21" s="235"/>
      <c r="WUD21" s="235"/>
      <c r="WUE21" s="235"/>
      <c r="WUF21" s="235"/>
      <c r="WUG21" s="235"/>
      <c r="WUH21" s="235"/>
      <c r="WUI21" s="235"/>
      <c r="WUJ21" s="235"/>
      <c r="WUK21" s="235"/>
      <c r="WUL21" s="235"/>
      <c r="WUM21" s="235"/>
      <c r="WUN21" s="235"/>
      <c r="WUO21" s="235"/>
      <c r="WUP21" s="235"/>
      <c r="WUQ21" s="235"/>
      <c r="WUR21" s="235"/>
      <c r="WUS21" s="235"/>
      <c r="WUT21" s="235"/>
      <c r="WUU21" s="235"/>
      <c r="WUV21" s="235"/>
      <c r="WUW21" s="235"/>
      <c r="WUX21" s="235"/>
      <c r="WUY21" s="235"/>
      <c r="WUZ21" s="235"/>
      <c r="WVA21" s="235"/>
      <c r="WVB21" s="235"/>
      <c r="WVC21" s="235"/>
      <c r="WVD21" s="235"/>
      <c r="WVE21" s="235"/>
      <c r="WVF21" s="235"/>
      <c r="WVG21" s="235"/>
      <c r="WVH21" s="235"/>
      <c r="WVI21" s="235"/>
      <c r="WVJ21" s="235"/>
      <c r="WVK21" s="235"/>
      <c r="WVL21" s="235"/>
      <c r="WVM21" s="235"/>
      <c r="WVN21" s="235"/>
      <c r="WVO21" s="235"/>
      <c r="WVP21" s="235"/>
      <c r="WVQ21" s="235"/>
      <c r="WVR21" s="235"/>
      <c r="WVS21" s="235"/>
      <c r="WVT21" s="235"/>
      <c r="WVU21" s="235"/>
      <c r="WVV21" s="235"/>
      <c r="WVW21" s="235"/>
      <c r="WVX21" s="235"/>
      <c r="WVY21" s="235"/>
      <c r="WVZ21" s="235"/>
      <c r="WWA21" s="235"/>
      <c r="WWB21" s="235"/>
      <c r="WWC21" s="235"/>
      <c r="WWD21" s="235"/>
      <c r="WWE21" s="235"/>
      <c r="WWF21" s="235"/>
      <c r="WWG21" s="235"/>
      <c r="WWH21" s="235"/>
      <c r="WWI21" s="235"/>
      <c r="WWJ21" s="235"/>
      <c r="WWK21" s="235"/>
      <c r="WWL21" s="235"/>
      <c r="WWM21" s="235"/>
      <c r="WWN21" s="235"/>
      <c r="WWO21" s="235"/>
      <c r="WWP21" s="235"/>
      <c r="WWQ21" s="235"/>
      <c r="WWR21" s="235"/>
      <c r="WWS21" s="235"/>
      <c r="WWT21" s="235"/>
      <c r="WWU21" s="235"/>
      <c r="WWV21" s="235"/>
      <c r="WWW21" s="235"/>
      <c r="WWX21" s="235"/>
      <c r="WWY21" s="235"/>
      <c r="WWZ21" s="235"/>
      <c r="WXA21" s="235"/>
      <c r="WXB21" s="235"/>
      <c r="WXC21" s="235"/>
      <c r="WXD21" s="235"/>
      <c r="WXE21" s="235"/>
      <c r="WXF21" s="235"/>
      <c r="WXG21" s="235"/>
      <c r="WXH21" s="235"/>
      <c r="WXI21" s="235"/>
      <c r="WXJ21" s="235"/>
      <c r="WXK21" s="235"/>
      <c r="WXL21" s="235"/>
      <c r="WXM21" s="235"/>
      <c r="WXN21" s="235"/>
      <c r="WXO21" s="235"/>
      <c r="WXP21" s="235"/>
      <c r="WXQ21" s="235"/>
      <c r="WXR21" s="235"/>
      <c r="WXS21" s="235"/>
      <c r="WXT21" s="235"/>
      <c r="WXU21" s="235"/>
      <c r="WXV21" s="235"/>
      <c r="WXW21" s="235"/>
      <c r="WXX21" s="235"/>
      <c r="WXY21" s="235"/>
      <c r="WXZ21" s="235"/>
      <c r="WYA21" s="235"/>
      <c r="WYB21" s="235"/>
      <c r="WYC21" s="235"/>
      <c r="WYD21" s="235"/>
      <c r="WYE21" s="235"/>
      <c r="WYF21" s="235"/>
      <c r="WYG21" s="235"/>
      <c r="WYH21" s="235"/>
      <c r="WYI21" s="235"/>
      <c r="WYJ21" s="235"/>
      <c r="WYK21" s="235"/>
      <c r="WYL21" s="235"/>
      <c r="WYM21" s="235"/>
      <c r="WYN21" s="235"/>
      <c r="WYO21" s="235"/>
      <c r="WYP21" s="235"/>
      <c r="WYQ21" s="235"/>
      <c r="WYR21" s="235"/>
      <c r="WYS21" s="235"/>
      <c r="WYT21" s="235"/>
      <c r="WYU21" s="235"/>
      <c r="WYV21" s="235"/>
      <c r="WYW21" s="235"/>
      <c r="WYX21" s="235"/>
      <c r="WYY21" s="235"/>
      <c r="WYZ21" s="235"/>
      <c r="WZA21" s="235"/>
      <c r="WZB21" s="235"/>
      <c r="WZC21" s="235"/>
      <c r="WZD21" s="235"/>
      <c r="WZE21" s="235"/>
      <c r="WZF21" s="235"/>
      <c r="WZG21" s="235"/>
      <c r="WZH21" s="235"/>
      <c r="WZI21" s="235"/>
      <c r="WZJ21" s="235"/>
      <c r="WZK21" s="235"/>
      <c r="WZL21" s="235"/>
      <c r="WZM21" s="235"/>
      <c r="WZN21" s="235"/>
      <c r="WZO21" s="235"/>
      <c r="WZP21" s="235"/>
      <c r="WZQ21" s="235"/>
      <c r="WZR21" s="235"/>
      <c r="WZS21" s="235"/>
      <c r="WZT21" s="235"/>
      <c r="WZU21" s="235"/>
      <c r="WZV21" s="235"/>
      <c r="WZW21" s="235"/>
      <c r="WZX21" s="235"/>
      <c r="WZY21" s="235"/>
      <c r="WZZ21" s="235"/>
      <c r="XAA21" s="235"/>
      <c r="XAB21" s="235"/>
      <c r="XAC21" s="235"/>
      <c r="XAD21" s="235"/>
      <c r="XAE21" s="235"/>
      <c r="XAF21" s="235"/>
      <c r="XAG21" s="235"/>
      <c r="XAH21" s="235"/>
      <c r="XAI21" s="235"/>
      <c r="XAJ21" s="235"/>
      <c r="XAK21" s="235"/>
      <c r="XAL21" s="235"/>
      <c r="XAM21" s="235"/>
      <c r="XAN21" s="235"/>
      <c r="XAO21" s="235"/>
      <c r="XAP21" s="235"/>
      <c r="XAQ21" s="235"/>
      <c r="XAR21" s="235"/>
      <c r="XAS21" s="235"/>
      <c r="XAT21" s="235"/>
      <c r="XAU21" s="235"/>
      <c r="XAV21" s="235"/>
      <c r="XAW21" s="235"/>
      <c r="XAX21" s="235"/>
      <c r="XAY21" s="235"/>
      <c r="XAZ21" s="235"/>
      <c r="XBA21" s="235"/>
      <c r="XBB21" s="235"/>
      <c r="XBC21" s="235"/>
      <c r="XBD21" s="235"/>
      <c r="XBE21" s="235"/>
      <c r="XBF21" s="235"/>
      <c r="XBG21" s="235"/>
      <c r="XBH21" s="235"/>
      <c r="XBI21" s="235"/>
      <c r="XBJ21" s="235"/>
      <c r="XBK21" s="235"/>
      <c r="XBL21" s="235"/>
      <c r="XBM21" s="235"/>
      <c r="XBN21" s="235"/>
      <c r="XBO21" s="235"/>
      <c r="XBP21" s="235"/>
      <c r="XBQ21" s="235"/>
      <c r="XBR21" s="235"/>
      <c r="XBS21" s="235"/>
      <c r="XBT21" s="235"/>
      <c r="XBU21" s="235"/>
      <c r="XBV21" s="235"/>
      <c r="XBW21" s="235"/>
      <c r="XBX21" s="235"/>
      <c r="XBY21" s="235"/>
      <c r="XBZ21" s="235"/>
      <c r="XCA21" s="235"/>
      <c r="XCB21" s="235"/>
      <c r="XCC21" s="235"/>
      <c r="XCD21" s="235"/>
      <c r="XCE21" s="235"/>
      <c r="XCF21" s="235"/>
      <c r="XCG21" s="235"/>
      <c r="XCH21" s="235"/>
      <c r="XCI21" s="235"/>
      <c r="XCJ21" s="235"/>
      <c r="XCK21" s="235"/>
      <c r="XCL21" s="235"/>
      <c r="XCM21" s="235"/>
      <c r="XCN21" s="235"/>
      <c r="XCO21" s="235"/>
      <c r="XCP21" s="235"/>
      <c r="XCQ21" s="235"/>
      <c r="XCR21" s="235"/>
      <c r="XCS21" s="235"/>
      <c r="XCT21" s="235"/>
      <c r="XCU21" s="235"/>
      <c r="XCV21" s="235"/>
      <c r="XCW21" s="235"/>
      <c r="XCX21" s="235"/>
      <c r="XCY21" s="235"/>
      <c r="XCZ21" s="235"/>
      <c r="XDA21" s="235"/>
      <c r="XDB21" s="235"/>
      <c r="XDC21" s="235"/>
      <c r="XDD21" s="235"/>
      <c r="XDE21" s="235"/>
      <c r="XDF21" s="235"/>
      <c r="XDG21" s="235"/>
      <c r="XDH21" s="235"/>
      <c r="XDI21" s="235"/>
      <c r="XDJ21" s="235"/>
      <c r="XDK21" s="235"/>
      <c r="XDL21" s="235"/>
      <c r="XDM21" s="235"/>
      <c r="XDN21" s="235"/>
      <c r="XDO21" s="235"/>
      <c r="XDP21" s="235"/>
      <c r="XDQ21" s="235"/>
      <c r="XDR21" s="235"/>
      <c r="XDS21" s="235"/>
      <c r="XDT21" s="235"/>
      <c r="XDU21" s="235"/>
      <c r="XDV21" s="235"/>
      <c r="XDW21" s="235"/>
      <c r="XDX21" s="235"/>
      <c r="XDY21" s="235"/>
      <c r="XDZ21" s="235"/>
      <c r="XEA21" s="235"/>
      <c r="XEB21" s="235"/>
      <c r="XEC21" s="235"/>
      <c r="XED21" s="235"/>
      <c r="XEE21" s="235"/>
      <c r="XEF21" s="235"/>
      <c r="XEG21" s="235"/>
      <c r="XEH21" s="235"/>
      <c r="XEI21" s="235"/>
      <c r="XEJ21" s="235"/>
      <c r="XEK21" s="235"/>
      <c r="XEL21" s="235"/>
      <c r="XEM21" s="235"/>
      <c r="XEN21" s="235"/>
      <c r="XEO21" s="235"/>
      <c r="XEP21" s="235"/>
      <c r="XEQ21" s="235"/>
      <c r="XER21" s="235"/>
      <c r="XES21" s="235"/>
      <c r="XET21" s="235"/>
      <c r="XEU21" s="235"/>
      <c r="XEV21" s="235"/>
      <c r="XEW21" s="235"/>
      <c r="XEX21" s="235"/>
      <c r="XEY21" s="235"/>
      <c r="XEZ21" s="235"/>
      <c r="XFA21" s="235"/>
      <c r="XFB21" s="235"/>
      <c r="XFC21" s="235"/>
      <c r="XFD21" s="235"/>
    </row>
    <row r="22" s="213" customFormat="1" ht="18" customHeight="1" spans="1:37 14370:16384">
      <c r="A22" s="236" t="s">
        <v>219</v>
      </c>
      <c r="B22" s="233">
        <f t="shared" si="0"/>
        <v>2084</v>
      </c>
      <c r="C22" s="233">
        <f t="shared" si="1"/>
        <v>914</v>
      </c>
      <c r="D22" s="209">
        <v>463</v>
      </c>
      <c r="E22" s="209"/>
      <c r="F22" s="209"/>
      <c r="G22" s="209">
        <v>451</v>
      </c>
      <c r="H22" s="233">
        <f t="shared" si="5"/>
        <v>614</v>
      </c>
      <c r="I22" s="209">
        <v>41</v>
      </c>
      <c r="J22" s="209"/>
      <c r="K22" s="209"/>
      <c r="L22" s="209"/>
      <c r="M22" s="209"/>
      <c r="N22" s="209"/>
      <c r="O22" s="209"/>
      <c r="P22" s="209"/>
      <c r="Q22" s="209"/>
      <c r="R22" s="209">
        <v>573</v>
      </c>
      <c r="S22" s="233">
        <f t="shared" si="2"/>
        <v>0</v>
      </c>
      <c r="T22" s="209"/>
      <c r="U22" s="209"/>
      <c r="V22" s="209"/>
      <c r="W22" s="209"/>
      <c r="X22" s="209"/>
      <c r="Y22" s="233">
        <f t="shared" si="3"/>
        <v>0</v>
      </c>
      <c r="Z22" s="209"/>
      <c r="AA22" s="209"/>
      <c r="AB22" s="209"/>
      <c r="AC22" s="209"/>
      <c r="AD22" s="233">
        <f t="shared" si="4"/>
        <v>556</v>
      </c>
      <c r="AE22" s="209"/>
      <c r="AF22" s="209"/>
      <c r="AG22" s="209"/>
      <c r="AH22" s="209">
        <v>556</v>
      </c>
      <c r="AI22" s="209"/>
      <c r="AJ22" s="209"/>
      <c r="AK22" s="209"/>
      <c r="AL22" s="213"/>
      <c r="AM22" s="213"/>
      <c r="UFR22" s="235"/>
      <c r="UFS22" s="235"/>
      <c r="UFT22" s="235"/>
      <c r="UFU22" s="235"/>
      <c r="UFV22" s="235"/>
      <c r="UFW22" s="235"/>
      <c r="UFX22" s="235"/>
      <c r="UFY22" s="235"/>
      <c r="UFZ22" s="235"/>
      <c r="UGA22" s="235"/>
      <c r="UGB22" s="235"/>
      <c r="UGC22" s="235"/>
      <c r="UGD22" s="235"/>
      <c r="UGE22" s="235"/>
      <c r="UGF22" s="235"/>
      <c r="UGG22" s="235"/>
      <c r="UGH22" s="235"/>
      <c r="UGI22" s="235"/>
      <c r="UGJ22" s="235"/>
      <c r="UGK22" s="235"/>
      <c r="UGL22" s="235"/>
      <c r="UGM22" s="235"/>
      <c r="UGN22" s="235"/>
      <c r="UGO22" s="235"/>
      <c r="UGP22" s="235"/>
      <c r="UGQ22" s="235"/>
      <c r="UGR22" s="235"/>
      <c r="UGS22" s="235"/>
      <c r="UGT22" s="235"/>
      <c r="UGU22" s="235"/>
      <c r="UGV22" s="235"/>
      <c r="UGW22" s="235"/>
      <c r="UGX22" s="235"/>
      <c r="UGY22" s="235"/>
      <c r="UGZ22" s="235"/>
      <c r="UHA22" s="235"/>
      <c r="UHB22" s="235"/>
      <c r="UHC22" s="235"/>
      <c r="UHD22" s="235"/>
      <c r="UHE22" s="235"/>
      <c r="UHF22" s="235"/>
      <c r="UHG22" s="235"/>
      <c r="UHH22" s="235"/>
      <c r="UHI22" s="235"/>
      <c r="UHJ22" s="235"/>
      <c r="UHK22" s="235"/>
      <c r="UHL22" s="235"/>
      <c r="UHM22" s="235"/>
      <c r="UHN22" s="235"/>
      <c r="UHO22" s="235"/>
      <c r="UHP22" s="235"/>
      <c r="UHQ22" s="235"/>
      <c r="UHR22" s="235"/>
      <c r="UHS22" s="235"/>
      <c r="UHT22" s="235"/>
      <c r="UHU22" s="235"/>
      <c r="UHV22" s="235"/>
      <c r="UHW22" s="235"/>
      <c r="UHX22" s="235"/>
      <c r="UHY22" s="235"/>
      <c r="UHZ22" s="235"/>
      <c r="UIA22" s="235"/>
      <c r="UIB22" s="235"/>
      <c r="UIC22" s="235"/>
      <c r="UID22" s="235"/>
      <c r="UIE22" s="235"/>
      <c r="UIF22" s="235"/>
      <c r="UIG22" s="235"/>
      <c r="UIH22" s="235"/>
      <c r="UII22" s="235"/>
      <c r="UIJ22" s="235"/>
      <c r="UIK22" s="235"/>
      <c r="UIL22" s="235"/>
      <c r="UIM22" s="235"/>
      <c r="UIN22" s="235"/>
      <c r="UIO22" s="235"/>
      <c r="UIP22" s="235"/>
      <c r="UIQ22" s="235"/>
      <c r="UIR22" s="235"/>
      <c r="UIS22" s="235"/>
      <c r="UIT22" s="235"/>
      <c r="UIU22" s="235"/>
      <c r="UIV22" s="235"/>
      <c r="UIW22" s="235"/>
      <c r="UIX22" s="235"/>
      <c r="UIY22" s="235"/>
      <c r="UIZ22" s="235"/>
      <c r="UJA22" s="235"/>
      <c r="UJB22" s="235"/>
      <c r="UJC22" s="235"/>
      <c r="UJD22" s="235"/>
      <c r="UJE22" s="235"/>
      <c r="UJF22" s="235"/>
      <c r="UJG22" s="235"/>
      <c r="UJH22" s="235"/>
      <c r="UJI22" s="235"/>
      <c r="UJJ22" s="235"/>
      <c r="UJK22" s="235"/>
      <c r="UJL22" s="235"/>
      <c r="UJM22" s="235"/>
      <c r="UJN22" s="235"/>
      <c r="UJO22" s="235"/>
      <c r="UJP22" s="235"/>
      <c r="UJQ22" s="235"/>
      <c r="UJR22" s="235"/>
      <c r="UJS22" s="235"/>
      <c r="UJT22" s="235"/>
      <c r="UJU22" s="235"/>
      <c r="UJV22" s="235"/>
      <c r="UJW22" s="235"/>
      <c r="UJX22" s="235"/>
      <c r="UJY22" s="235"/>
      <c r="UJZ22" s="235"/>
      <c r="UKA22" s="235"/>
      <c r="UKB22" s="235"/>
      <c r="UKC22" s="235"/>
      <c r="UKD22" s="235"/>
      <c r="UKE22" s="235"/>
      <c r="UKF22" s="235"/>
      <c r="UKG22" s="235"/>
      <c r="UKH22" s="235"/>
      <c r="UKI22" s="235"/>
      <c r="UKJ22" s="235"/>
      <c r="UKK22" s="235"/>
      <c r="UKL22" s="235"/>
      <c r="UKM22" s="235"/>
      <c r="UKN22" s="235"/>
      <c r="UKO22" s="235"/>
      <c r="UKP22" s="235"/>
      <c r="UKQ22" s="235"/>
      <c r="UKR22" s="235"/>
      <c r="UKS22" s="235"/>
      <c r="UKT22" s="235"/>
      <c r="UKU22" s="235"/>
      <c r="UKV22" s="235"/>
      <c r="UKW22" s="235"/>
      <c r="UKX22" s="235"/>
      <c r="UKY22" s="235"/>
      <c r="UKZ22" s="235"/>
      <c r="ULA22" s="235"/>
      <c r="ULB22" s="235"/>
      <c r="ULC22" s="235"/>
      <c r="ULD22" s="235"/>
      <c r="ULE22" s="235"/>
      <c r="ULF22" s="235"/>
      <c r="ULG22" s="235"/>
      <c r="ULH22" s="235"/>
      <c r="ULI22" s="235"/>
      <c r="ULJ22" s="235"/>
      <c r="ULK22" s="235"/>
      <c r="ULL22" s="235"/>
      <c r="ULM22" s="235"/>
      <c r="ULN22" s="235"/>
      <c r="ULO22" s="235"/>
      <c r="ULP22" s="235"/>
      <c r="ULQ22" s="235"/>
      <c r="ULR22" s="235"/>
      <c r="ULS22" s="235"/>
      <c r="ULT22" s="235"/>
      <c r="ULU22" s="235"/>
      <c r="ULV22" s="235"/>
      <c r="ULW22" s="235"/>
      <c r="ULX22" s="235"/>
      <c r="ULY22" s="235"/>
      <c r="ULZ22" s="235"/>
      <c r="UMA22" s="235"/>
      <c r="UMB22" s="235"/>
      <c r="UMC22" s="235"/>
      <c r="UMD22" s="235"/>
      <c r="UME22" s="235"/>
      <c r="UMF22" s="235"/>
      <c r="UMG22" s="235"/>
      <c r="UMH22" s="235"/>
      <c r="UMI22" s="235"/>
      <c r="UMJ22" s="235"/>
      <c r="UMK22" s="235"/>
      <c r="UML22" s="235"/>
      <c r="UMM22" s="235"/>
      <c r="UMN22" s="235"/>
      <c r="UMO22" s="235"/>
      <c r="UMP22" s="235"/>
      <c r="UMQ22" s="235"/>
      <c r="UMR22" s="235"/>
      <c r="UMS22" s="235"/>
      <c r="UMT22" s="235"/>
      <c r="UMU22" s="235"/>
      <c r="UMV22" s="235"/>
      <c r="UMW22" s="235"/>
      <c r="UMX22" s="235"/>
      <c r="UMY22" s="235"/>
      <c r="UMZ22" s="235"/>
      <c r="UNA22" s="235"/>
      <c r="UNB22" s="235"/>
      <c r="UNC22" s="235"/>
      <c r="UND22" s="235"/>
      <c r="UNE22" s="235"/>
      <c r="UNF22" s="235"/>
      <c r="UNG22" s="235"/>
      <c r="UNH22" s="235"/>
      <c r="UNI22" s="235"/>
      <c r="UNJ22" s="235"/>
      <c r="UNK22" s="235"/>
      <c r="UNL22" s="235"/>
      <c r="UNM22" s="235"/>
      <c r="UNN22" s="235"/>
      <c r="UNO22" s="235"/>
      <c r="UNP22" s="235"/>
      <c r="UNQ22" s="235"/>
      <c r="UNR22" s="235"/>
      <c r="UNS22" s="235"/>
      <c r="UNT22" s="235"/>
      <c r="UNU22" s="235"/>
      <c r="UNV22" s="235"/>
      <c r="UNW22" s="235"/>
      <c r="UNX22" s="235"/>
      <c r="UNY22" s="235"/>
      <c r="UNZ22" s="235"/>
      <c r="UOA22" s="235"/>
      <c r="UOB22" s="235"/>
      <c r="UOC22" s="235"/>
      <c r="UOD22" s="235"/>
      <c r="UOE22" s="235"/>
      <c r="UOF22" s="235"/>
      <c r="UOG22" s="235"/>
      <c r="UOH22" s="235"/>
      <c r="UOI22" s="235"/>
      <c r="UOJ22" s="235"/>
      <c r="UOK22" s="235"/>
      <c r="UOL22" s="235"/>
      <c r="UOM22" s="235"/>
      <c r="UON22" s="235"/>
      <c r="UOO22" s="235"/>
      <c r="UOP22" s="235"/>
      <c r="UOQ22" s="235"/>
      <c r="UOR22" s="235"/>
      <c r="UOS22" s="235"/>
      <c r="UOT22" s="235"/>
      <c r="UOU22" s="235"/>
      <c r="UOV22" s="235"/>
      <c r="UOW22" s="235"/>
      <c r="UOX22" s="235"/>
      <c r="UOY22" s="235"/>
      <c r="UOZ22" s="235"/>
      <c r="UPA22" s="235"/>
      <c r="UPB22" s="235"/>
      <c r="UPC22" s="235"/>
      <c r="UPD22" s="235"/>
      <c r="UPE22" s="235"/>
      <c r="UPF22" s="235"/>
      <c r="UPG22" s="235"/>
      <c r="UPH22" s="235"/>
      <c r="UPI22" s="235"/>
      <c r="UPJ22" s="235"/>
      <c r="UPK22" s="235"/>
      <c r="UPL22" s="235"/>
      <c r="UPM22" s="235"/>
      <c r="UPN22" s="235"/>
      <c r="UPO22" s="235"/>
      <c r="UPP22" s="235"/>
      <c r="UPQ22" s="235"/>
      <c r="UPR22" s="235"/>
      <c r="UPS22" s="235"/>
      <c r="UPT22" s="235"/>
      <c r="UPU22" s="235"/>
      <c r="UPV22" s="235"/>
      <c r="UPW22" s="235"/>
      <c r="UPX22" s="235"/>
      <c r="UPY22" s="235"/>
      <c r="UPZ22" s="235"/>
      <c r="UQA22" s="235"/>
      <c r="UQB22" s="235"/>
      <c r="UQC22" s="235"/>
      <c r="UQD22" s="235"/>
      <c r="UQE22" s="235"/>
      <c r="UQF22" s="235"/>
      <c r="UQG22" s="235"/>
      <c r="UQH22" s="235"/>
      <c r="UQI22" s="235"/>
      <c r="UQJ22" s="235"/>
      <c r="UQK22" s="235"/>
      <c r="UQL22" s="235"/>
      <c r="UQM22" s="235"/>
      <c r="UQN22" s="235"/>
      <c r="UQO22" s="235"/>
      <c r="UQP22" s="235"/>
      <c r="UQQ22" s="235"/>
      <c r="UQR22" s="235"/>
      <c r="UQS22" s="235"/>
      <c r="UQT22" s="235"/>
      <c r="UQU22" s="235"/>
      <c r="UQV22" s="235"/>
      <c r="UQW22" s="235"/>
      <c r="UQX22" s="235"/>
      <c r="UQY22" s="235"/>
      <c r="UQZ22" s="235"/>
      <c r="URA22" s="235"/>
      <c r="URB22" s="235"/>
      <c r="URC22" s="235"/>
      <c r="URD22" s="235"/>
      <c r="URE22" s="235"/>
      <c r="URF22" s="235"/>
      <c r="URG22" s="235"/>
      <c r="URH22" s="235"/>
      <c r="URI22" s="235"/>
      <c r="URJ22" s="235"/>
      <c r="URK22" s="235"/>
      <c r="URL22" s="235"/>
      <c r="URM22" s="235"/>
      <c r="URN22" s="235"/>
      <c r="URO22" s="235"/>
      <c r="URP22" s="235"/>
      <c r="URQ22" s="235"/>
      <c r="URR22" s="235"/>
      <c r="URS22" s="235"/>
      <c r="URT22" s="235"/>
      <c r="URU22" s="235"/>
      <c r="URV22" s="235"/>
      <c r="URW22" s="235"/>
      <c r="URX22" s="235"/>
      <c r="URY22" s="235"/>
      <c r="URZ22" s="235"/>
      <c r="USA22" s="235"/>
      <c r="USB22" s="235"/>
      <c r="USC22" s="235"/>
      <c r="USD22" s="235"/>
      <c r="USE22" s="235"/>
      <c r="USF22" s="235"/>
      <c r="USG22" s="235"/>
      <c r="USH22" s="235"/>
      <c r="USI22" s="235"/>
      <c r="USJ22" s="235"/>
      <c r="USK22" s="235"/>
      <c r="USL22" s="235"/>
      <c r="USM22" s="235"/>
      <c r="USN22" s="235"/>
      <c r="USO22" s="235"/>
      <c r="USP22" s="235"/>
      <c r="USQ22" s="235"/>
      <c r="USR22" s="235"/>
      <c r="USS22" s="235"/>
      <c r="UST22" s="235"/>
      <c r="USU22" s="235"/>
      <c r="USV22" s="235"/>
      <c r="USW22" s="235"/>
      <c r="USX22" s="235"/>
      <c r="USY22" s="235"/>
      <c r="USZ22" s="235"/>
      <c r="UTA22" s="235"/>
      <c r="UTB22" s="235"/>
      <c r="UTC22" s="235"/>
      <c r="UTD22" s="235"/>
      <c r="UTE22" s="235"/>
      <c r="UTF22" s="235"/>
      <c r="UTG22" s="235"/>
      <c r="UTH22" s="235"/>
      <c r="UTI22" s="235"/>
      <c r="UTJ22" s="235"/>
      <c r="UTK22" s="235"/>
      <c r="UTL22" s="235"/>
      <c r="UTM22" s="235"/>
      <c r="UTN22" s="235"/>
      <c r="UTO22" s="235"/>
      <c r="UTP22" s="235"/>
      <c r="UTQ22" s="235"/>
      <c r="UTR22" s="235"/>
      <c r="UTS22" s="235"/>
      <c r="UTT22" s="235"/>
      <c r="UTU22" s="235"/>
      <c r="UTV22" s="235"/>
      <c r="UTW22" s="235"/>
      <c r="UTX22" s="235"/>
      <c r="UTY22" s="235"/>
      <c r="UTZ22" s="235"/>
      <c r="UUA22" s="235"/>
      <c r="UUB22" s="235"/>
      <c r="UUC22" s="235"/>
      <c r="UUD22" s="235"/>
      <c r="UUE22" s="235"/>
      <c r="UUF22" s="235"/>
      <c r="UUG22" s="235"/>
      <c r="UUH22" s="235"/>
      <c r="UUI22" s="235"/>
      <c r="UUJ22" s="235"/>
      <c r="UUK22" s="235"/>
      <c r="UUL22" s="235"/>
      <c r="UUM22" s="235"/>
      <c r="UUN22" s="235"/>
      <c r="UUO22" s="235"/>
      <c r="UUP22" s="235"/>
      <c r="UUQ22" s="235"/>
      <c r="UUR22" s="235"/>
      <c r="UUS22" s="235"/>
      <c r="UUT22" s="235"/>
      <c r="UUU22" s="235"/>
      <c r="UUV22" s="235"/>
      <c r="UUW22" s="235"/>
      <c r="UUX22" s="235"/>
      <c r="UUY22" s="235"/>
      <c r="UUZ22" s="235"/>
      <c r="UVA22" s="235"/>
      <c r="UVB22" s="235"/>
      <c r="UVC22" s="235"/>
      <c r="UVD22" s="235"/>
      <c r="UVE22" s="235"/>
      <c r="UVF22" s="235"/>
      <c r="UVG22" s="235"/>
      <c r="UVH22" s="235"/>
      <c r="UVI22" s="235"/>
      <c r="UVJ22" s="235"/>
      <c r="UVK22" s="235"/>
      <c r="UVL22" s="235"/>
      <c r="UVM22" s="235"/>
      <c r="UVN22" s="235"/>
      <c r="UVO22" s="235"/>
      <c r="UVP22" s="235"/>
      <c r="UVQ22" s="235"/>
      <c r="UVR22" s="235"/>
      <c r="UVS22" s="235"/>
      <c r="UVT22" s="235"/>
      <c r="UVU22" s="235"/>
      <c r="UVV22" s="235"/>
      <c r="UVW22" s="235"/>
      <c r="UVX22" s="235"/>
      <c r="UVY22" s="235"/>
      <c r="UVZ22" s="235"/>
      <c r="UWA22" s="235"/>
      <c r="UWB22" s="235"/>
      <c r="UWC22" s="235"/>
      <c r="UWD22" s="235"/>
      <c r="UWE22" s="235"/>
      <c r="UWF22" s="235"/>
      <c r="UWG22" s="235"/>
      <c r="UWH22" s="235"/>
      <c r="UWI22" s="235"/>
      <c r="UWJ22" s="235"/>
      <c r="UWK22" s="235"/>
      <c r="UWL22" s="235"/>
      <c r="UWM22" s="235"/>
      <c r="UWN22" s="235"/>
      <c r="UWO22" s="235"/>
      <c r="UWP22" s="235"/>
      <c r="UWQ22" s="235"/>
      <c r="UWR22" s="235"/>
      <c r="UWS22" s="235"/>
      <c r="UWT22" s="235"/>
      <c r="UWU22" s="235"/>
      <c r="UWV22" s="235"/>
      <c r="UWW22" s="235"/>
      <c r="UWX22" s="235"/>
      <c r="UWY22" s="235"/>
      <c r="UWZ22" s="235"/>
      <c r="UXA22" s="235"/>
      <c r="UXB22" s="235"/>
      <c r="UXC22" s="235"/>
      <c r="UXD22" s="235"/>
      <c r="UXE22" s="235"/>
      <c r="UXF22" s="235"/>
      <c r="UXG22" s="235"/>
      <c r="UXH22" s="235"/>
      <c r="UXI22" s="235"/>
      <c r="UXJ22" s="235"/>
      <c r="UXK22" s="235"/>
      <c r="UXL22" s="235"/>
      <c r="UXM22" s="235"/>
      <c r="UXN22" s="235"/>
      <c r="UXO22" s="235"/>
      <c r="UXP22" s="235"/>
      <c r="UXQ22" s="235"/>
      <c r="UXR22" s="235"/>
      <c r="UXS22" s="235"/>
      <c r="UXT22" s="235"/>
      <c r="UXU22" s="235"/>
      <c r="UXV22" s="235"/>
      <c r="UXW22" s="235"/>
      <c r="UXX22" s="235"/>
      <c r="UXY22" s="235"/>
      <c r="UXZ22" s="235"/>
      <c r="UYA22" s="235"/>
      <c r="UYB22" s="235"/>
      <c r="UYC22" s="235"/>
      <c r="UYD22" s="235"/>
      <c r="UYE22" s="235"/>
      <c r="UYF22" s="235"/>
      <c r="UYG22" s="235"/>
      <c r="UYH22" s="235"/>
      <c r="UYI22" s="235"/>
      <c r="UYJ22" s="235"/>
      <c r="UYK22" s="235"/>
      <c r="UYL22" s="235"/>
      <c r="UYM22" s="235"/>
      <c r="UYN22" s="235"/>
      <c r="UYO22" s="235"/>
      <c r="UYP22" s="235"/>
      <c r="UYQ22" s="235"/>
      <c r="UYR22" s="235"/>
      <c r="UYS22" s="235"/>
      <c r="UYT22" s="235"/>
      <c r="UYU22" s="235"/>
      <c r="UYV22" s="235"/>
      <c r="UYW22" s="235"/>
      <c r="UYX22" s="235"/>
      <c r="UYY22" s="235"/>
      <c r="UYZ22" s="235"/>
      <c r="UZA22" s="235"/>
      <c r="UZB22" s="235"/>
      <c r="UZC22" s="235"/>
      <c r="UZD22" s="235"/>
      <c r="UZE22" s="235"/>
      <c r="UZF22" s="235"/>
      <c r="UZG22" s="235"/>
      <c r="UZH22" s="235"/>
      <c r="UZI22" s="235"/>
      <c r="UZJ22" s="235"/>
      <c r="UZK22" s="235"/>
      <c r="UZL22" s="235"/>
      <c r="UZM22" s="235"/>
      <c r="UZN22" s="235"/>
      <c r="UZO22" s="235"/>
      <c r="UZP22" s="235"/>
      <c r="UZQ22" s="235"/>
      <c r="UZR22" s="235"/>
      <c r="UZS22" s="235"/>
      <c r="UZT22" s="235"/>
      <c r="UZU22" s="235"/>
      <c r="UZV22" s="235"/>
      <c r="UZW22" s="235"/>
      <c r="UZX22" s="235"/>
      <c r="UZY22" s="235"/>
      <c r="UZZ22" s="235"/>
      <c r="VAA22" s="235"/>
      <c r="VAB22" s="235"/>
      <c r="VAC22" s="235"/>
      <c r="VAD22" s="235"/>
      <c r="VAE22" s="235"/>
      <c r="VAF22" s="235"/>
      <c r="VAG22" s="235"/>
      <c r="VAH22" s="235"/>
      <c r="VAI22" s="235"/>
      <c r="VAJ22" s="235"/>
      <c r="VAK22" s="235"/>
      <c r="VAL22" s="235"/>
      <c r="VAM22" s="235"/>
      <c r="VAN22" s="235"/>
      <c r="VAO22" s="235"/>
      <c r="VAP22" s="235"/>
      <c r="VAQ22" s="235"/>
      <c r="VAR22" s="235"/>
      <c r="VAS22" s="235"/>
      <c r="VAT22" s="235"/>
      <c r="VAU22" s="235"/>
      <c r="VAV22" s="235"/>
      <c r="VAW22" s="235"/>
      <c r="VAX22" s="235"/>
      <c r="VAY22" s="235"/>
      <c r="VAZ22" s="235"/>
      <c r="VBA22" s="235"/>
      <c r="VBB22" s="235"/>
      <c r="VBC22" s="235"/>
      <c r="VBD22" s="235"/>
      <c r="VBE22" s="235"/>
      <c r="VBF22" s="235"/>
      <c r="VBG22" s="235"/>
      <c r="VBH22" s="235"/>
      <c r="VBI22" s="235"/>
      <c r="VBJ22" s="235"/>
      <c r="VBK22" s="235"/>
      <c r="VBL22" s="235"/>
      <c r="VBM22" s="235"/>
      <c r="VBN22" s="235"/>
      <c r="VBO22" s="235"/>
      <c r="VBP22" s="235"/>
      <c r="VBQ22" s="235"/>
      <c r="VBR22" s="235"/>
      <c r="VBS22" s="235"/>
      <c r="VBT22" s="235"/>
      <c r="VBU22" s="235"/>
      <c r="VBV22" s="235"/>
      <c r="VBW22" s="235"/>
      <c r="VBX22" s="235"/>
      <c r="VBY22" s="235"/>
      <c r="VBZ22" s="235"/>
      <c r="VCA22" s="235"/>
      <c r="VCB22" s="235"/>
      <c r="VCC22" s="235"/>
      <c r="VCD22" s="235"/>
      <c r="VCE22" s="235"/>
      <c r="VCF22" s="235"/>
      <c r="VCG22" s="235"/>
      <c r="VCH22" s="235"/>
      <c r="VCI22" s="235"/>
      <c r="VCJ22" s="235"/>
      <c r="VCK22" s="235"/>
      <c r="VCL22" s="235"/>
      <c r="VCM22" s="235"/>
      <c r="VCN22" s="235"/>
      <c r="VCO22" s="235"/>
      <c r="VCP22" s="235"/>
      <c r="VCQ22" s="235"/>
      <c r="VCR22" s="235"/>
      <c r="VCS22" s="235"/>
      <c r="VCT22" s="235"/>
      <c r="VCU22" s="235"/>
      <c r="VCV22" s="235"/>
      <c r="VCW22" s="235"/>
      <c r="VCX22" s="235"/>
      <c r="VCY22" s="235"/>
      <c r="VCZ22" s="235"/>
      <c r="VDA22" s="235"/>
      <c r="VDB22" s="235"/>
      <c r="VDC22" s="235"/>
      <c r="VDD22" s="235"/>
      <c r="VDE22" s="235"/>
      <c r="VDF22" s="235"/>
      <c r="VDG22" s="235"/>
      <c r="VDH22" s="235"/>
      <c r="VDI22" s="235"/>
      <c r="VDJ22" s="235"/>
      <c r="VDK22" s="235"/>
      <c r="VDL22" s="235"/>
      <c r="VDM22" s="235"/>
      <c r="VDN22" s="235"/>
      <c r="VDO22" s="235"/>
      <c r="VDP22" s="235"/>
      <c r="VDQ22" s="235"/>
      <c r="VDR22" s="235"/>
      <c r="VDS22" s="235"/>
      <c r="VDT22" s="235"/>
      <c r="VDU22" s="235"/>
      <c r="VDV22" s="235"/>
      <c r="VDW22" s="235"/>
      <c r="VDX22" s="235"/>
      <c r="VDY22" s="235"/>
      <c r="VDZ22" s="235"/>
      <c r="VEA22" s="235"/>
      <c r="VEB22" s="235"/>
      <c r="VEC22" s="235"/>
      <c r="VED22" s="235"/>
      <c r="VEE22" s="235"/>
      <c r="VEF22" s="235"/>
      <c r="VEG22" s="235"/>
      <c r="VEH22" s="235"/>
      <c r="VEI22" s="235"/>
      <c r="VEJ22" s="235"/>
      <c r="VEK22" s="235"/>
      <c r="VEL22" s="235"/>
      <c r="VEM22" s="235"/>
      <c r="VEN22" s="235"/>
      <c r="VEO22" s="235"/>
      <c r="VEP22" s="235"/>
      <c r="VEQ22" s="235"/>
      <c r="VER22" s="235"/>
      <c r="VES22" s="235"/>
      <c r="VET22" s="235"/>
      <c r="VEU22" s="235"/>
      <c r="VEV22" s="235"/>
      <c r="VEW22" s="235"/>
      <c r="VEX22" s="235"/>
      <c r="VEY22" s="235"/>
      <c r="VEZ22" s="235"/>
      <c r="VFA22" s="235"/>
      <c r="VFB22" s="235"/>
      <c r="VFC22" s="235"/>
      <c r="VFD22" s="235"/>
      <c r="VFE22" s="235"/>
      <c r="VFF22" s="235"/>
      <c r="VFG22" s="235"/>
      <c r="VFH22" s="235"/>
      <c r="VFI22" s="235"/>
      <c r="VFJ22" s="235"/>
      <c r="VFK22" s="235"/>
      <c r="VFL22" s="235"/>
      <c r="VFM22" s="235"/>
      <c r="VFN22" s="235"/>
      <c r="VFO22" s="235"/>
      <c r="VFP22" s="235"/>
      <c r="VFQ22" s="235"/>
      <c r="VFR22" s="235"/>
      <c r="VFS22" s="235"/>
      <c r="VFT22" s="235"/>
      <c r="VFU22" s="235"/>
      <c r="VFV22" s="235"/>
      <c r="VFW22" s="235"/>
      <c r="VFX22" s="235"/>
      <c r="VFY22" s="235"/>
      <c r="VFZ22" s="235"/>
      <c r="VGA22" s="235"/>
      <c r="VGB22" s="235"/>
      <c r="VGC22" s="235"/>
      <c r="VGD22" s="235"/>
      <c r="VGE22" s="235"/>
      <c r="VGF22" s="235"/>
      <c r="VGG22" s="235"/>
      <c r="VGH22" s="235"/>
      <c r="VGI22" s="235"/>
      <c r="VGJ22" s="235"/>
      <c r="VGK22" s="235"/>
      <c r="VGL22" s="235"/>
      <c r="VGM22" s="235"/>
      <c r="VGN22" s="235"/>
      <c r="VGO22" s="235"/>
      <c r="VGP22" s="235"/>
      <c r="VGQ22" s="235"/>
      <c r="VGR22" s="235"/>
      <c r="VGS22" s="235"/>
      <c r="VGT22" s="235"/>
      <c r="VGU22" s="235"/>
      <c r="VGV22" s="235"/>
      <c r="VGW22" s="235"/>
      <c r="VGX22" s="235"/>
      <c r="VGY22" s="235"/>
      <c r="VGZ22" s="235"/>
      <c r="VHA22" s="235"/>
      <c r="VHB22" s="235"/>
      <c r="VHC22" s="235"/>
      <c r="VHD22" s="235"/>
      <c r="VHE22" s="235"/>
      <c r="VHF22" s="235"/>
      <c r="VHG22" s="235"/>
      <c r="VHH22" s="235"/>
      <c r="VHI22" s="235"/>
      <c r="VHJ22" s="235"/>
      <c r="VHK22" s="235"/>
      <c r="VHL22" s="235"/>
      <c r="VHM22" s="235"/>
      <c r="VHN22" s="235"/>
      <c r="VHO22" s="235"/>
      <c r="VHP22" s="235"/>
      <c r="VHQ22" s="235"/>
      <c r="VHR22" s="235"/>
      <c r="VHS22" s="235"/>
      <c r="VHT22" s="235"/>
      <c r="VHU22" s="235"/>
      <c r="VHV22" s="235"/>
      <c r="VHW22" s="235"/>
      <c r="VHX22" s="235"/>
      <c r="VHY22" s="235"/>
      <c r="VHZ22" s="235"/>
      <c r="VIA22" s="235"/>
      <c r="VIB22" s="235"/>
      <c r="VIC22" s="235"/>
      <c r="VID22" s="235"/>
      <c r="VIE22" s="235"/>
      <c r="VIF22" s="235"/>
      <c r="VIG22" s="235"/>
      <c r="VIH22" s="235"/>
      <c r="VII22" s="235"/>
      <c r="VIJ22" s="235"/>
      <c r="VIK22" s="235"/>
      <c r="VIL22" s="235"/>
      <c r="VIM22" s="235"/>
      <c r="VIN22" s="235"/>
      <c r="VIO22" s="235"/>
      <c r="VIP22" s="235"/>
      <c r="VIQ22" s="235"/>
      <c r="VIR22" s="235"/>
      <c r="VIS22" s="235"/>
      <c r="VIT22" s="235"/>
      <c r="VIU22" s="235"/>
      <c r="VIV22" s="235"/>
      <c r="VIW22" s="235"/>
      <c r="VIX22" s="235"/>
      <c r="VIY22" s="235"/>
      <c r="VIZ22" s="235"/>
      <c r="VJA22" s="235"/>
      <c r="VJB22" s="235"/>
      <c r="VJC22" s="235"/>
      <c r="VJD22" s="235"/>
      <c r="VJE22" s="235"/>
      <c r="VJF22" s="235"/>
      <c r="VJG22" s="235"/>
      <c r="VJH22" s="235"/>
      <c r="VJI22" s="235"/>
      <c r="VJJ22" s="235"/>
      <c r="VJK22" s="235"/>
      <c r="VJL22" s="235"/>
      <c r="VJM22" s="235"/>
      <c r="VJN22" s="235"/>
      <c r="VJO22" s="235"/>
      <c r="VJP22" s="235"/>
      <c r="VJQ22" s="235"/>
      <c r="VJR22" s="235"/>
      <c r="VJS22" s="235"/>
      <c r="VJT22" s="235"/>
      <c r="VJU22" s="235"/>
      <c r="VJV22" s="235"/>
      <c r="VJW22" s="235"/>
      <c r="VJX22" s="235"/>
      <c r="VJY22" s="235"/>
      <c r="VJZ22" s="235"/>
      <c r="VKA22" s="235"/>
      <c r="VKB22" s="235"/>
      <c r="VKC22" s="235"/>
      <c r="VKD22" s="235"/>
      <c r="VKE22" s="235"/>
      <c r="VKF22" s="235"/>
      <c r="VKG22" s="235"/>
      <c r="VKH22" s="235"/>
      <c r="VKI22" s="235"/>
      <c r="VKJ22" s="235"/>
      <c r="VKK22" s="235"/>
      <c r="VKL22" s="235"/>
      <c r="VKM22" s="235"/>
      <c r="VKN22" s="235"/>
      <c r="VKO22" s="235"/>
      <c r="VKP22" s="235"/>
      <c r="VKQ22" s="235"/>
      <c r="VKR22" s="235"/>
      <c r="VKS22" s="235"/>
      <c r="VKT22" s="235"/>
      <c r="VKU22" s="235"/>
      <c r="VKV22" s="235"/>
      <c r="VKW22" s="235"/>
      <c r="VKX22" s="235"/>
      <c r="VKY22" s="235"/>
      <c r="VKZ22" s="235"/>
      <c r="VLA22" s="235"/>
      <c r="VLB22" s="235"/>
      <c r="VLC22" s="235"/>
      <c r="VLD22" s="235"/>
      <c r="VLE22" s="235"/>
      <c r="VLF22" s="235"/>
      <c r="VLG22" s="235"/>
      <c r="VLH22" s="235"/>
      <c r="VLI22" s="235"/>
      <c r="VLJ22" s="235"/>
      <c r="VLK22" s="235"/>
      <c r="VLL22" s="235"/>
      <c r="VLM22" s="235"/>
      <c r="VLN22" s="235"/>
      <c r="VLO22" s="235"/>
      <c r="VLP22" s="235"/>
      <c r="VLQ22" s="235"/>
      <c r="VLR22" s="235"/>
      <c r="VLS22" s="235"/>
      <c r="VLT22" s="235"/>
      <c r="VLU22" s="235"/>
      <c r="VLV22" s="235"/>
      <c r="VLW22" s="235"/>
      <c r="VLX22" s="235"/>
      <c r="VLY22" s="235"/>
      <c r="VLZ22" s="235"/>
      <c r="VMA22" s="235"/>
      <c r="VMB22" s="235"/>
      <c r="VMC22" s="235"/>
      <c r="VMD22" s="235"/>
      <c r="VME22" s="235"/>
      <c r="VMF22" s="235"/>
      <c r="VMG22" s="235"/>
      <c r="VMH22" s="235"/>
      <c r="VMI22" s="235"/>
      <c r="VMJ22" s="235"/>
      <c r="VMK22" s="235"/>
      <c r="VML22" s="235"/>
      <c r="VMM22" s="235"/>
      <c r="VMN22" s="235"/>
      <c r="VMO22" s="235"/>
      <c r="VMP22" s="235"/>
      <c r="VMQ22" s="235"/>
      <c r="VMR22" s="235"/>
      <c r="VMS22" s="235"/>
      <c r="VMT22" s="235"/>
      <c r="VMU22" s="235"/>
      <c r="VMV22" s="235"/>
      <c r="VMW22" s="235"/>
      <c r="VMX22" s="235"/>
      <c r="VMY22" s="235"/>
      <c r="VMZ22" s="235"/>
      <c r="VNA22" s="235"/>
      <c r="VNB22" s="235"/>
      <c r="VNC22" s="235"/>
      <c r="VND22" s="235"/>
      <c r="VNE22" s="235"/>
      <c r="VNF22" s="235"/>
      <c r="VNG22" s="235"/>
      <c r="VNH22" s="235"/>
      <c r="VNI22" s="235"/>
      <c r="VNJ22" s="235"/>
      <c r="VNK22" s="235"/>
      <c r="VNL22" s="235"/>
      <c r="VNM22" s="235"/>
      <c r="VNN22" s="235"/>
      <c r="VNO22" s="235"/>
      <c r="VNP22" s="235"/>
      <c r="VNQ22" s="235"/>
      <c r="VNR22" s="235"/>
      <c r="VNS22" s="235"/>
      <c r="VNT22" s="235"/>
      <c r="VNU22" s="235"/>
      <c r="VNV22" s="235"/>
      <c r="VNW22" s="235"/>
      <c r="VNX22" s="235"/>
      <c r="VNY22" s="235"/>
      <c r="VNZ22" s="235"/>
      <c r="VOA22" s="235"/>
      <c r="VOB22" s="235"/>
      <c r="VOC22" s="235"/>
      <c r="VOD22" s="235"/>
      <c r="VOE22" s="235"/>
      <c r="VOF22" s="235"/>
      <c r="VOG22" s="235"/>
      <c r="VOH22" s="235"/>
      <c r="VOI22" s="235"/>
      <c r="VOJ22" s="235"/>
      <c r="VOK22" s="235"/>
      <c r="VOL22" s="235"/>
      <c r="VOM22" s="235"/>
      <c r="VON22" s="235"/>
      <c r="VOO22" s="235"/>
      <c r="VOP22" s="235"/>
      <c r="VOQ22" s="235"/>
      <c r="VOR22" s="235"/>
      <c r="VOS22" s="235"/>
      <c r="VOT22" s="235"/>
      <c r="VOU22" s="235"/>
      <c r="VOV22" s="235"/>
      <c r="VOW22" s="235"/>
      <c r="VOX22" s="235"/>
      <c r="VOY22" s="235"/>
      <c r="VOZ22" s="235"/>
      <c r="VPA22" s="235"/>
      <c r="VPB22" s="235"/>
      <c r="VPC22" s="235"/>
      <c r="VPD22" s="235"/>
      <c r="VPE22" s="235"/>
      <c r="VPF22" s="235"/>
      <c r="VPG22" s="235"/>
      <c r="VPH22" s="235"/>
      <c r="VPI22" s="235"/>
      <c r="VPJ22" s="235"/>
      <c r="VPK22" s="235"/>
      <c r="VPL22" s="235"/>
      <c r="VPM22" s="235"/>
      <c r="VPN22" s="235"/>
      <c r="VPO22" s="235"/>
      <c r="VPP22" s="235"/>
      <c r="VPQ22" s="235"/>
      <c r="VPR22" s="235"/>
      <c r="VPS22" s="235"/>
      <c r="VPT22" s="235"/>
      <c r="VPU22" s="235"/>
      <c r="VPV22" s="235"/>
      <c r="VPW22" s="235"/>
      <c r="VPX22" s="235"/>
      <c r="VPY22" s="235"/>
      <c r="VPZ22" s="235"/>
      <c r="VQA22" s="235"/>
      <c r="VQB22" s="235"/>
      <c r="VQC22" s="235"/>
      <c r="VQD22" s="235"/>
      <c r="VQE22" s="235"/>
      <c r="VQF22" s="235"/>
      <c r="VQG22" s="235"/>
      <c r="VQH22" s="235"/>
      <c r="VQI22" s="235"/>
      <c r="VQJ22" s="235"/>
      <c r="VQK22" s="235"/>
      <c r="VQL22" s="235"/>
      <c r="VQM22" s="235"/>
      <c r="VQN22" s="235"/>
      <c r="VQO22" s="235"/>
      <c r="VQP22" s="235"/>
      <c r="VQQ22" s="235"/>
      <c r="VQR22" s="235"/>
      <c r="VQS22" s="235"/>
      <c r="VQT22" s="235"/>
      <c r="VQU22" s="235"/>
      <c r="VQV22" s="235"/>
      <c r="VQW22" s="235"/>
      <c r="VQX22" s="235"/>
      <c r="VQY22" s="235"/>
      <c r="VQZ22" s="235"/>
      <c r="VRA22" s="235"/>
      <c r="VRB22" s="235"/>
      <c r="VRC22" s="235"/>
      <c r="VRD22" s="235"/>
      <c r="VRE22" s="235"/>
      <c r="VRF22" s="235"/>
      <c r="VRG22" s="235"/>
      <c r="VRH22" s="235"/>
      <c r="VRI22" s="235"/>
      <c r="VRJ22" s="235"/>
      <c r="VRK22" s="235"/>
      <c r="VRL22" s="235"/>
      <c r="VRM22" s="235"/>
      <c r="VRN22" s="235"/>
      <c r="VRO22" s="235"/>
      <c r="VRP22" s="235"/>
      <c r="VRQ22" s="235"/>
      <c r="VRR22" s="235"/>
      <c r="VRS22" s="235"/>
      <c r="VRT22" s="235"/>
      <c r="VRU22" s="235"/>
      <c r="VRV22" s="235"/>
      <c r="VRW22" s="235"/>
      <c r="VRX22" s="235"/>
      <c r="VRY22" s="235"/>
      <c r="VRZ22" s="235"/>
      <c r="VSA22" s="235"/>
      <c r="VSB22" s="235"/>
      <c r="VSC22" s="235"/>
      <c r="VSD22" s="235"/>
      <c r="VSE22" s="235"/>
      <c r="VSF22" s="235"/>
      <c r="VSG22" s="235"/>
      <c r="VSH22" s="235"/>
      <c r="VSI22" s="235"/>
      <c r="VSJ22" s="235"/>
      <c r="VSK22" s="235"/>
      <c r="VSL22" s="235"/>
      <c r="VSM22" s="235"/>
      <c r="VSN22" s="235"/>
      <c r="VSO22" s="235"/>
      <c r="VSP22" s="235"/>
      <c r="VSQ22" s="235"/>
      <c r="VSR22" s="235"/>
      <c r="VSS22" s="235"/>
      <c r="VST22" s="235"/>
      <c r="VSU22" s="235"/>
      <c r="VSV22" s="235"/>
      <c r="VSW22" s="235"/>
      <c r="VSX22" s="235"/>
      <c r="VSY22" s="235"/>
      <c r="VSZ22" s="235"/>
      <c r="VTA22" s="235"/>
      <c r="VTB22" s="235"/>
      <c r="VTC22" s="235"/>
      <c r="VTD22" s="235"/>
      <c r="VTE22" s="235"/>
      <c r="VTF22" s="235"/>
      <c r="VTG22" s="235"/>
      <c r="VTH22" s="235"/>
      <c r="VTI22" s="235"/>
      <c r="VTJ22" s="235"/>
      <c r="VTK22" s="235"/>
      <c r="VTL22" s="235"/>
      <c r="VTM22" s="235"/>
      <c r="VTN22" s="235"/>
      <c r="VTO22" s="235"/>
      <c r="VTP22" s="235"/>
      <c r="VTQ22" s="235"/>
      <c r="VTR22" s="235"/>
      <c r="VTS22" s="235"/>
      <c r="VTT22" s="235"/>
      <c r="VTU22" s="235"/>
      <c r="VTV22" s="235"/>
      <c r="VTW22" s="235"/>
      <c r="VTX22" s="235"/>
      <c r="VTY22" s="235"/>
      <c r="VTZ22" s="235"/>
      <c r="VUA22" s="235"/>
      <c r="VUB22" s="235"/>
      <c r="VUC22" s="235"/>
      <c r="VUD22" s="235"/>
      <c r="VUE22" s="235"/>
      <c r="VUF22" s="235"/>
      <c r="VUG22" s="235"/>
      <c r="VUH22" s="235"/>
      <c r="VUI22" s="235"/>
      <c r="VUJ22" s="235"/>
      <c r="VUK22" s="235"/>
      <c r="VUL22" s="235"/>
      <c r="VUM22" s="235"/>
      <c r="VUN22" s="235"/>
      <c r="VUO22" s="235"/>
      <c r="VUP22" s="235"/>
      <c r="VUQ22" s="235"/>
      <c r="VUR22" s="235"/>
      <c r="VUS22" s="235"/>
      <c r="VUT22" s="235"/>
      <c r="VUU22" s="235"/>
      <c r="VUV22" s="235"/>
      <c r="VUW22" s="235"/>
      <c r="VUX22" s="235"/>
      <c r="VUY22" s="235"/>
      <c r="VUZ22" s="235"/>
      <c r="VVA22" s="235"/>
      <c r="VVB22" s="235"/>
      <c r="VVC22" s="235"/>
      <c r="VVD22" s="235"/>
      <c r="VVE22" s="235"/>
      <c r="VVF22" s="235"/>
      <c r="VVG22" s="235"/>
      <c r="VVH22" s="235"/>
      <c r="VVI22" s="235"/>
      <c r="VVJ22" s="235"/>
      <c r="VVK22" s="235"/>
      <c r="VVL22" s="235"/>
      <c r="VVM22" s="235"/>
      <c r="VVN22" s="235"/>
      <c r="VVO22" s="235"/>
      <c r="VVP22" s="235"/>
      <c r="VVQ22" s="235"/>
      <c r="VVR22" s="235"/>
      <c r="VVS22" s="235"/>
      <c r="VVT22" s="235"/>
      <c r="VVU22" s="235"/>
      <c r="VVV22" s="235"/>
      <c r="VVW22" s="235"/>
      <c r="VVX22" s="235"/>
      <c r="VVY22" s="235"/>
      <c r="VVZ22" s="235"/>
      <c r="VWA22" s="235"/>
      <c r="VWB22" s="235"/>
      <c r="VWC22" s="235"/>
      <c r="VWD22" s="235"/>
      <c r="VWE22" s="235"/>
      <c r="VWF22" s="235"/>
      <c r="VWG22" s="235"/>
      <c r="VWH22" s="235"/>
      <c r="VWI22" s="235"/>
      <c r="VWJ22" s="235"/>
      <c r="VWK22" s="235"/>
      <c r="VWL22" s="235"/>
      <c r="VWM22" s="235"/>
      <c r="VWN22" s="235"/>
      <c r="VWO22" s="235"/>
      <c r="VWP22" s="235"/>
      <c r="VWQ22" s="235"/>
      <c r="VWR22" s="235"/>
      <c r="VWS22" s="235"/>
      <c r="VWT22" s="235"/>
      <c r="VWU22" s="235"/>
      <c r="VWV22" s="235"/>
      <c r="VWW22" s="235"/>
      <c r="VWX22" s="235"/>
      <c r="VWY22" s="235"/>
      <c r="VWZ22" s="235"/>
      <c r="VXA22" s="235"/>
      <c r="VXB22" s="235"/>
      <c r="VXC22" s="235"/>
      <c r="VXD22" s="235"/>
      <c r="VXE22" s="235"/>
      <c r="VXF22" s="235"/>
      <c r="VXG22" s="235"/>
      <c r="VXH22" s="235"/>
      <c r="VXI22" s="235"/>
      <c r="VXJ22" s="235"/>
      <c r="VXK22" s="235"/>
      <c r="VXL22" s="235"/>
      <c r="VXM22" s="235"/>
      <c r="VXN22" s="235"/>
      <c r="VXO22" s="235"/>
      <c r="VXP22" s="235"/>
      <c r="VXQ22" s="235"/>
      <c r="VXR22" s="235"/>
      <c r="VXS22" s="235"/>
      <c r="VXT22" s="235"/>
      <c r="VXU22" s="235"/>
      <c r="VXV22" s="235"/>
      <c r="VXW22" s="235"/>
      <c r="VXX22" s="235"/>
      <c r="VXY22" s="235"/>
      <c r="VXZ22" s="235"/>
      <c r="VYA22" s="235"/>
      <c r="VYB22" s="235"/>
      <c r="VYC22" s="235"/>
      <c r="VYD22" s="235"/>
      <c r="VYE22" s="235"/>
      <c r="VYF22" s="235"/>
      <c r="VYG22" s="235"/>
      <c r="VYH22" s="235"/>
      <c r="VYI22" s="235"/>
      <c r="VYJ22" s="235"/>
      <c r="VYK22" s="235"/>
      <c r="VYL22" s="235"/>
      <c r="VYM22" s="235"/>
      <c r="VYN22" s="235"/>
      <c r="VYO22" s="235"/>
      <c r="VYP22" s="235"/>
      <c r="VYQ22" s="235"/>
      <c r="VYR22" s="235"/>
      <c r="VYS22" s="235"/>
      <c r="VYT22" s="235"/>
      <c r="VYU22" s="235"/>
      <c r="VYV22" s="235"/>
      <c r="VYW22" s="235"/>
      <c r="VYX22" s="235"/>
      <c r="VYY22" s="235"/>
      <c r="VYZ22" s="235"/>
      <c r="VZA22" s="235"/>
      <c r="VZB22" s="235"/>
      <c r="VZC22" s="235"/>
      <c r="VZD22" s="235"/>
      <c r="VZE22" s="235"/>
      <c r="VZF22" s="235"/>
      <c r="VZG22" s="235"/>
      <c r="VZH22" s="235"/>
      <c r="VZI22" s="235"/>
      <c r="VZJ22" s="235"/>
      <c r="VZK22" s="235"/>
      <c r="VZL22" s="235"/>
      <c r="VZM22" s="235"/>
      <c r="VZN22" s="235"/>
      <c r="VZO22" s="235"/>
      <c r="VZP22" s="235"/>
      <c r="VZQ22" s="235"/>
      <c r="VZR22" s="235"/>
      <c r="VZS22" s="235"/>
      <c r="VZT22" s="235"/>
      <c r="VZU22" s="235"/>
      <c r="VZV22" s="235"/>
      <c r="VZW22" s="235"/>
      <c r="VZX22" s="235"/>
      <c r="VZY22" s="235"/>
      <c r="VZZ22" s="235"/>
      <c r="WAA22" s="235"/>
      <c r="WAB22" s="235"/>
      <c r="WAC22" s="235"/>
      <c r="WAD22" s="235"/>
      <c r="WAE22" s="235"/>
      <c r="WAF22" s="235"/>
      <c r="WAG22" s="235"/>
      <c r="WAH22" s="235"/>
      <c r="WAI22" s="235"/>
      <c r="WAJ22" s="235"/>
      <c r="WAK22" s="235"/>
      <c r="WAL22" s="235"/>
      <c r="WAM22" s="235"/>
      <c r="WAN22" s="235"/>
      <c r="WAO22" s="235"/>
      <c r="WAP22" s="235"/>
      <c r="WAQ22" s="235"/>
      <c r="WAR22" s="235"/>
      <c r="WAS22" s="235"/>
      <c r="WAT22" s="235"/>
      <c r="WAU22" s="235"/>
      <c r="WAV22" s="235"/>
      <c r="WAW22" s="235"/>
      <c r="WAX22" s="235"/>
      <c r="WAY22" s="235"/>
      <c r="WAZ22" s="235"/>
      <c r="WBA22" s="235"/>
      <c r="WBB22" s="235"/>
      <c r="WBC22" s="235"/>
      <c r="WBD22" s="235"/>
      <c r="WBE22" s="235"/>
      <c r="WBF22" s="235"/>
      <c r="WBG22" s="235"/>
      <c r="WBH22" s="235"/>
      <c r="WBI22" s="235"/>
      <c r="WBJ22" s="235"/>
      <c r="WBK22" s="235"/>
      <c r="WBL22" s="235"/>
      <c r="WBM22" s="235"/>
      <c r="WBN22" s="235"/>
      <c r="WBO22" s="235"/>
      <c r="WBP22" s="235"/>
      <c r="WBQ22" s="235"/>
      <c r="WBR22" s="235"/>
      <c r="WBS22" s="235"/>
      <c r="WBT22" s="235"/>
      <c r="WBU22" s="235"/>
      <c r="WBV22" s="235"/>
      <c r="WBW22" s="235"/>
      <c r="WBX22" s="235"/>
      <c r="WBY22" s="235"/>
      <c r="WBZ22" s="235"/>
      <c r="WCA22" s="235"/>
      <c r="WCB22" s="235"/>
      <c r="WCC22" s="235"/>
      <c r="WCD22" s="235"/>
      <c r="WCE22" s="235"/>
      <c r="WCF22" s="235"/>
      <c r="WCG22" s="235"/>
      <c r="WCH22" s="235"/>
      <c r="WCI22" s="235"/>
      <c r="WCJ22" s="235"/>
      <c r="WCK22" s="235"/>
      <c r="WCL22" s="235"/>
      <c r="WCM22" s="235"/>
      <c r="WCN22" s="235"/>
      <c r="WCO22" s="235"/>
      <c r="WCP22" s="235"/>
      <c r="WCQ22" s="235"/>
      <c r="WCR22" s="235"/>
      <c r="WCS22" s="235"/>
      <c r="WCT22" s="235"/>
      <c r="WCU22" s="235"/>
      <c r="WCV22" s="235"/>
      <c r="WCW22" s="235"/>
      <c r="WCX22" s="235"/>
      <c r="WCY22" s="235"/>
      <c r="WCZ22" s="235"/>
      <c r="WDA22" s="235"/>
      <c r="WDB22" s="235"/>
      <c r="WDC22" s="235"/>
      <c r="WDD22" s="235"/>
      <c r="WDE22" s="235"/>
      <c r="WDF22" s="235"/>
      <c r="WDG22" s="235"/>
      <c r="WDH22" s="235"/>
      <c r="WDI22" s="235"/>
      <c r="WDJ22" s="235"/>
      <c r="WDK22" s="235"/>
      <c r="WDL22" s="235"/>
      <c r="WDM22" s="235"/>
      <c r="WDN22" s="235"/>
      <c r="WDO22" s="235"/>
      <c r="WDP22" s="235"/>
      <c r="WDQ22" s="235"/>
      <c r="WDR22" s="235"/>
      <c r="WDS22" s="235"/>
      <c r="WDT22" s="235"/>
      <c r="WDU22" s="235"/>
      <c r="WDV22" s="235"/>
      <c r="WDW22" s="235"/>
      <c r="WDX22" s="235"/>
      <c r="WDY22" s="235"/>
      <c r="WDZ22" s="235"/>
      <c r="WEA22" s="235"/>
      <c r="WEB22" s="235"/>
      <c r="WEC22" s="235"/>
      <c r="WED22" s="235"/>
      <c r="WEE22" s="235"/>
      <c r="WEF22" s="235"/>
      <c r="WEG22" s="235"/>
      <c r="WEH22" s="235"/>
      <c r="WEI22" s="235"/>
      <c r="WEJ22" s="235"/>
      <c r="WEK22" s="235"/>
      <c r="WEL22" s="235"/>
      <c r="WEM22" s="235"/>
      <c r="WEN22" s="235"/>
      <c r="WEO22" s="235"/>
      <c r="WEP22" s="235"/>
      <c r="WEQ22" s="235"/>
      <c r="WER22" s="235"/>
      <c r="WES22" s="235"/>
      <c r="WET22" s="235"/>
      <c r="WEU22" s="235"/>
      <c r="WEV22" s="235"/>
      <c r="WEW22" s="235"/>
      <c r="WEX22" s="235"/>
      <c r="WEY22" s="235"/>
      <c r="WEZ22" s="235"/>
      <c r="WFA22" s="235"/>
      <c r="WFB22" s="235"/>
      <c r="WFC22" s="235"/>
      <c r="WFD22" s="235"/>
      <c r="WFE22" s="235"/>
      <c r="WFF22" s="235"/>
      <c r="WFG22" s="235"/>
      <c r="WFH22" s="235"/>
      <c r="WFI22" s="235"/>
      <c r="WFJ22" s="235"/>
      <c r="WFK22" s="235"/>
      <c r="WFL22" s="235"/>
      <c r="WFM22" s="235"/>
      <c r="WFN22" s="235"/>
      <c r="WFO22" s="235"/>
      <c r="WFP22" s="235"/>
      <c r="WFQ22" s="235"/>
      <c r="WFR22" s="235"/>
      <c r="WFS22" s="235"/>
      <c r="WFT22" s="235"/>
      <c r="WFU22" s="235"/>
      <c r="WFV22" s="235"/>
      <c r="WFW22" s="235"/>
      <c r="WFX22" s="235"/>
      <c r="WFY22" s="235"/>
      <c r="WFZ22" s="235"/>
      <c r="WGA22" s="235"/>
      <c r="WGB22" s="235"/>
      <c r="WGC22" s="235"/>
      <c r="WGD22" s="235"/>
      <c r="WGE22" s="235"/>
      <c r="WGF22" s="235"/>
      <c r="WGG22" s="235"/>
      <c r="WGH22" s="235"/>
      <c r="WGI22" s="235"/>
      <c r="WGJ22" s="235"/>
      <c r="WGK22" s="235"/>
      <c r="WGL22" s="235"/>
      <c r="WGM22" s="235"/>
      <c r="WGN22" s="235"/>
      <c r="WGO22" s="235"/>
      <c r="WGP22" s="235"/>
      <c r="WGQ22" s="235"/>
      <c r="WGR22" s="235"/>
      <c r="WGS22" s="235"/>
      <c r="WGT22" s="235"/>
      <c r="WGU22" s="235"/>
      <c r="WGV22" s="235"/>
      <c r="WGW22" s="235"/>
      <c r="WGX22" s="235"/>
      <c r="WGY22" s="235"/>
      <c r="WGZ22" s="235"/>
      <c r="WHA22" s="235"/>
      <c r="WHB22" s="235"/>
      <c r="WHC22" s="235"/>
      <c r="WHD22" s="235"/>
      <c r="WHE22" s="235"/>
      <c r="WHF22" s="235"/>
      <c r="WHG22" s="235"/>
      <c r="WHH22" s="235"/>
      <c r="WHI22" s="235"/>
      <c r="WHJ22" s="235"/>
      <c r="WHK22" s="235"/>
      <c r="WHL22" s="235"/>
      <c r="WHM22" s="235"/>
      <c r="WHN22" s="235"/>
      <c r="WHO22" s="235"/>
      <c r="WHP22" s="235"/>
      <c r="WHQ22" s="235"/>
      <c r="WHR22" s="235"/>
      <c r="WHS22" s="235"/>
      <c r="WHT22" s="235"/>
      <c r="WHU22" s="235"/>
      <c r="WHV22" s="235"/>
      <c r="WHW22" s="235"/>
      <c r="WHX22" s="235"/>
      <c r="WHY22" s="235"/>
      <c r="WHZ22" s="235"/>
      <c r="WIA22" s="235"/>
      <c r="WIB22" s="235"/>
      <c r="WIC22" s="235"/>
      <c r="WID22" s="235"/>
      <c r="WIE22" s="235"/>
      <c r="WIF22" s="235"/>
      <c r="WIG22" s="235"/>
      <c r="WIH22" s="235"/>
      <c r="WII22" s="235"/>
      <c r="WIJ22" s="235"/>
      <c r="WIK22" s="235"/>
      <c r="WIL22" s="235"/>
      <c r="WIM22" s="235"/>
      <c r="WIN22" s="235"/>
      <c r="WIO22" s="235"/>
      <c r="WIP22" s="235"/>
      <c r="WIQ22" s="235"/>
      <c r="WIR22" s="235"/>
      <c r="WIS22" s="235"/>
      <c r="WIT22" s="235"/>
      <c r="WIU22" s="235"/>
      <c r="WIV22" s="235"/>
      <c r="WIW22" s="235"/>
      <c r="WIX22" s="235"/>
      <c r="WIY22" s="235"/>
      <c r="WIZ22" s="235"/>
      <c r="WJA22" s="235"/>
      <c r="WJB22" s="235"/>
      <c r="WJC22" s="235"/>
      <c r="WJD22" s="235"/>
      <c r="WJE22" s="235"/>
      <c r="WJF22" s="235"/>
      <c r="WJG22" s="235"/>
      <c r="WJH22" s="235"/>
      <c r="WJI22" s="235"/>
      <c r="WJJ22" s="235"/>
      <c r="WJK22" s="235"/>
      <c r="WJL22" s="235"/>
      <c r="WJM22" s="235"/>
      <c r="WJN22" s="235"/>
      <c r="WJO22" s="235"/>
      <c r="WJP22" s="235"/>
      <c r="WJQ22" s="235"/>
      <c r="WJR22" s="235"/>
      <c r="WJS22" s="235"/>
      <c r="WJT22" s="235"/>
      <c r="WJU22" s="235"/>
      <c r="WJV22" s="235"/>
      <c r="WJW22" s="235"/>
      <c r="WJX22" s="235"/>
      <c r="WJY22" s="235"/>
      <c r="WJZ22" s="235"/>
      <c r="WKA22" s="235"/>
      <c r="WKB22" s="235"/>
      <c r="WKC22" s="235"/>
      <c r="WKD22" s="235"/>
      <c r="WKE22" s="235"/>
      <c r="WKF22" s="235"/>
      <c r="WKG22" s="235"/>
      <c r="WKH22" s="235"/>
      <c r="WKI22" s="235"/>
      <c r="WKJ22" s="235"/>
      <c r="WKK22" s="235"/>
      <c r="WKL22" s="235"/>
      <c r="WKM22" s="235"/>
      <c r="WKN22" s="235"/>
      <c r="WKO22" s="235"/>
      <c r="WKP22" s="235"/>
      <c r="WKQ22" s="235"/>
      <c r="WKR22" s="235"/>
      <c r="WKS22" s="235"/>
      <c r="WKT22" s="235"/>
      <c r="WKU22" s="235"/>
      <c r="WKV22" s="235"/>
      <c r="WKW22" s="235"/>
      <c r="WKX22" s="235"/>
      <c r="WKY22" s="235"/>
      <c r="WKZ22" s="235"/>
      <c r="WLA22" s="235"/>
      <c r="WLB22" s="235"/>
      <c r="WLC22" s="235"/>
      <c r="WLD22" s="235"/>
      <c r="WLE22" s="235"/>
      <c r="WLF22" s="235"/>
      <c r="WLG22" s="235"/>
      <c r="WLH22" s="235"/>
      <c r="WLI22" s="235"/>
      <c r="WLJ22" s="235"/>
      <c r="WLK22" s="235"/>
      <c r="WLL22" s="235"/>
      <c r="WLM22" s="235"/>
      <c r="WLN22" s="235"/>
      <c r="WLO22" s="235"/>
      <c r="WLP22" s="235"/>
      <c r="WLQ22" s="235"/>
      <c r="WLR22" s="235"/>
      <c r="WLS22" s="235"/>
      <c r="WLT22" s="235"/>
      <c r="WLU22" s="235"/>
      <c r="WLV22" s="235"/>
      <c r="WLW22" s="235"/>
      <c r="WLX22" s="235"/>
      <c r="WLY22" s="235"/>
      <c r="WLZ22" s="235"/>
      <c r="WMA22" s="235"/>
      <c r="WMB22" s="235"/>
      <c r="WMC22" s="235"/>
      <c r="WMD22" s="235"/>
      <c r="WME22" s="235"/>
      <c r="WMF22" s="235"/>
      <c r="WMG22" s="235"/>
      <c r="WMH22" s="235"/>
      <c r="WMI22" s="235"/>
      <c r="WMJ22" s="235"/>
      <c r="WMK22" s="235"/>
      <c r="WML22" s="235"/>
      <c r="WMM22" s="235"/>
      <c r="WMN22" s="235"/>
      <c r="WMO22" s="235"/>
      <c r="WMP22" s="235"/>
      <c r="WMQ22" s="235"/>
      <c r="WMR22" s="235"/>
      <c r="WMS22" s="235"/>
      <c r="WMT22" s="235"/>
      <c r="WMU22" s="235"/>
      <c r="WMV22" s="235"/>
      <c r="WMW22" s="235"/>
      <c r="WMX22" s="235"/>
      <c r="WMY22" s="235"/>
      <c r="WMZ22" s="235"/>
      <c r="WNA22" s="235"/>
      <c r="WNB22" s="235"/>
      <c r="WNC22" s="235"/>
      <c r="WND22" s="235"/>
      <c r="WNE22" s="235"/>
      <c r="WNF22" s="235"/>
      <c r="WNG22" s="235"/>
      <c r="WNH22" s="235"/>
      <c r="WNI22" s="235"/>
      <c r="WNJ22" s="235"/>
      <c r="WNK22" s="235"/>
      <c r="WNL22" s="235"/>
      <c r="WNM22" s="235"/>
      <c r="WNN22" s="235"/>
      <c r="WNO22" s="235"/>
      <c r="WNP22" s="235"/>
      <c r="WNQ22" s="235"/>
      <c r="WNR22" s="235"/>
      <c r="WNS22" s="235"/>
      <c r="WNT22" s="235"/>
      <c r="WNU22" s="235"/>
      <c r="WNV22" s="235"/>
      <c r="WNW22" s="235"/>
      <c r="WNX22" s="235"/>
      <c r="WNY22" s="235"/>
      <c r="WNZ22" s="235"/>
      <c r="WOA22" s="235"/>
      <c r="WOB22" s="235"/>
      <c r="WOC22" s="235"/>
      <c r="WOD22" s="235"/>
      <c r="WOE22" s="235"/>
      <c r="WOF22" s="235"/>
      <c r="WOG22" s="235"/>
      <c r="WOH22" s="235"/>
      <c r="WOI22" s="235"/>
      <c r="WOJ22" s="235"/>
      <c r="WOK22" s="235"/>
      <c r="WOL22" s="235"/>
      <c r="WOM22" s="235"/>
      <c r="WON22" s="235"/>
      <c r="WOO22" s="235"/>
      <c r="WOP22" s="235"/>
      <c r="WOQ22" s="235"/>
      <c r="WOR22" s="235"/>
      <c r="WOS22" s="235"/>
      <c r="WOT22" s="235"/>
      <c r="WOU22" s="235"/>
      <c r="WOV22" s="235"/>
      <c r="WOW22" s="235"/>
      <c r="WOX22" s="235"/>
      <c r="WOY22" s="235"/>
      <c r="WOZ22" s="235"/>
      <c r="WPA22" s="235"/>
      <c r="WPB22" s="235"/>
      <c r="WPC22" s="235"/>
      <c r="WPD22" s="235"/>
      <c r="WPE22" s="235"/>
      <c r="WPF22" s="235"/>
      <c r="WPG22" s="235"/>
      <c r="WPH22" s="235"/>
      <c r="WPI22" s="235"/>
      <c r="WPJ22" s="235"/>
      <c r="WPK22" s="235"/>
      <c r="WPL22" s="235"/>
      <c r="WPM22" s="235"/>
      <c r="WPN22" s="235"/>
      <c r="WPO22" s="235"/>
      <c r="WPP22" s="235"/>
      <c r="WPQ22" s="235"/>
      <c r="WPR22" s="235"/>
      <c r="WPS22" s="235"/>
      <c r="WPT22" s="235"/>
      <c r="WPU22" s="235"/>
      <c r="WPV22" s="235"/>
      <c r="WPW22" s="235"/>
      <c r="WPX22" s="235"/>
      <c r="WPY22" s="235"/>
      <c r="WPZ22" s="235"/>
      <c r="WQA22" s="235"/>
      <c r="WQB22" s="235"/>
      <c r="WQC22" s="235"/>
      <c r="WQD22" s="235"/>
      <c r="WQE22" s="235"/>
      <c r="WQF22" s="235"/>
      <c r="WQG22" s="235"/>
      <c r="WQH22" s="235"/>
      <c r="WQI22" s="235"/>
      <c r="WQJ22" s="235"/>
      <c r="WQK22" s="235"/>
      <c r="WQL22" s="235"/>
      <c r="WQM22" s="235"/>
      <c r="WQN22" s="235"/>
      <c r="WQO22" s="235"/>
      <c r="WQP22" s="235"/>
      <c r="WQQ22" s="235"/>
      <c r="WQR22" s="235"/>
      <c r="WQS22" s="235"/>
      <c r="WQT22" s="235"/>
      <c r="WQU22" s="235"/>
      <c r="WQV22" s="235"/>
      <c r="WQW22" s="235"/>
      <c r="WQX22" s="235"/>
      <c r="WQY22" s="235"/>
      <c r="WQZ22" s="235"/>
      <c r="WRA22" s="235"/>
      <c r="WRB22" s="235"/>
      <c r="WRC22" s="235"/>
      <c r="WRD22" s="235"/>
      <c r="WRE22" s="235"/>
      <c r="WRF22" s="235"/>
      <c r="WRG22" s="235"/>
      <c r="WRH22" s="235"/>
      <c r="WRI22" s="235"/>
      <c r="WRJ22" s="235"/>
      <c r="WRK22" s="235"/>
      <c r="WRL22" s="235"/>
      <c r="WRM22" s="235"/>
      <c r="WRN22" s="235"/>
      <c r="WRO22" s="235"/>
      <c r="WRP22" s="235"/>
      <c r="WRQ22" s="235"/>
      <c r="WRR22" s="235"/>
      <c r="WRS22" s="235"/>
      <c r="WRT22" s="235"/>
      <c r="WRU22" s="235"/>
      <c r="WRV22" s="235"/>
      <c r="WRW22" s="235"/>
      <c r="WRX22" s="235"/>
      <c r="WRY22" s="235"/>
      <c r="WRZ22" s="235"/>
      <c r="WSA22" s="235"/>
      <c r="WSB22" s="235"/>
      <c r="WSC22" s="235"/>
      <c r="WSD22" s="235"/>
      <c r="WSE22" s="235"/>
      <c r="WSF22" s="235"/>
      <c r="WSG22" s="235"/>
      <c r="WSH22" s="235"/>
      <c r="WSI22" s="235"/>
      <c r="WSJ22" s="235"/>
      <c r="WSK22" s="235"/>
      <c r="WSL22" s="235"/>
      <c r="WSM22" s="235"/>
      <c r="WSN22" s="235"/>
      <c r="WSO22" s="235"/>
      <c r="WSP22" s="235"/>
      <c r="WSQ22" s="235"/>
      <c r="WSR22" s="235"/>
      <c r="WSS22" s="235"/>
      <c r="WST22" s="235"/>
      <c r="WSU22" s="235"/>
      <c r="WSV22" s="235"/>
      <c r="WSW22" s="235"/>
      <c r="WSX22" s="235"/>
      <c r="WSY22" s="235"/>
      <c r="WSZ22" s="235"/>
      <c r="WTA22" s="235"/>
      <c r="WTB22" s="235"/>
      <c r="WTC22" s="235"/>
      <c r="WTD22" s="235"/>
      <c r="WTE22" s="235"/>
      <c r="WTF22" s="235"/>
      <c r="WTG22" s="235"/>
      <c r="WTH22" s="235"/>
      <c r="WTI22" s="235"/>
      <c r="WTJ22" s="235"/>
      <c r="WTK22" s="235"/>
      <c r="WTL22" s="235"/>
      <c r="WTM22" s="235"/>
      <c r="WTN22" s="235"/>
      <c r="WTO22" s="235"/>
      <c r="WTP22" s="235"/>
      <c r="WTQ22" s="235"/>
      <c r="WTR22" s="235"/>
      <c r="WTS22" s="235"/>
      <c r="WTT22" s="235"/>
      <c r="WTU22" s="235"/>
      <c r="WTV22" s="235"/>
      <c r="WTW22" s="235"/>
      <c r="WTX22" s="235"/>
      <c r="WTY22" s="235"/>
      <c r="WTZ22" s="235"/>
      <c r="WUA22" s="235"/>
      <c r="WUB22" s="235"/>
      <c r="WUC22" s="235"/>
      <c r="WUD22" s="235"/>
      <c r="WUE22" s="235"/>
      <c r="WUF22" s="235"/>
      <c r="WUG22" s="235"/>
      <c r="WUH22" s="235"/>
      <c r="WUI22" s="235"/>
      <c r="WUJ22" s="235"/>
      <c r="WUK22" s="235"/>
      <c r="WUL22" s="235"/>
      <c r="WUM22" s="235"/>
      <c r="WUN22" s="235"/>
      <c r="WUO22" s="235"/>
      <c r="WUP22" s="235"/>
      <c r="WUQ22" s="235"/>
      <c r="WUR22" s="235"/>
      <c r="WUS22" s="235"/>
      <c r="WUT22" s="235"/>
      <c r="WUU22" s="235"/>
      <c r="WUV22" s="235"/>
      <c r="WUW22" s="235"/>
      <c r="WUX22" s="235"/>
      <c r="WUY22" s="235"/>
      <c r="WUZ22" s="235"/>
      <c r="WVA22" s="235"/>
      <c r="WVB22" s="235"/>
      <c r="WVC22" s="235"/>
      <c r="WVD22" s="235"/>
      <c r="WVE22" s="235"/>
      <c r="WVF22" s="235"/>
      <c r="WVG22" s="235"/>
      <c r="WVH22" s="235"/>
      <c r="WVI22" s="235"/>
      <c r="WVJ22" s="235"/>
      <c r="WVK22" s="235"/>
      <c r="WVL22" s="235"/>
      <c r="WVM22" s="235"/>
      <c r="WVN22" s="235"/>
      <c r="WVO22" s="235"/>
      <c r="WVP22" s="235"/>
      <c r="WVQ22" s="235"/>
      <c r="WVR22" s="235"/>
      <c r="WVS22" s="235"/>
      <c r="WVT22" s="235"/>
      <c r="WVU22" s="235"/>
      <c r="WVV22" s="235"/>
      <c r="WVW22" s="235"/>
      <c r="WVX22" s="235"/>
      <c r="WVY22" s="235"/>
      <c r="WVZ22" s="235"/>
      <c r="WWA22" s="235"/>
      <c r="WWB22" s="235"/>
      <c r="WWC22" s="235"/>
      <c r="WWD22" s="235"/>
      <c r="WWE22" s="235"/>
      <c r="WWF22" s="235"/>
      <c r="WWG22" s="235"/>
      <c r="WWH22" s="235"/>
      <c r="WWI22" s="235"/>
      <c r="WWJ22" s="235"/>
      <c r="WWK22" s="235"/>
      <c r="WWL22" s="235"/>
      <c r="WWM22" s="235"/>
      <c r="WWN22" s="235"/>
      <c r="WWO22" s="235"/>
      <c r="WWP22" s="235"/>
      <c r="WWQ22" s="235"/>
      <c r="WWR22" s="235"/>
      <c r="WWS22" s="235"/>
      <c r="WWT22" s="235"/>
      <c r="WWU22" s="235"/>
      <c r="WWV22" s="235"/>
      <c r="WWW22" s="235"/>
      <c r="WWX22" s="235"/>
      <c r="WWY22" s="235"/>
      <c r="WWZ22" s="235"/>
      <c r="WXA22" s="235"/>
      <c r="WXB22" s="235"/>
      <c r="WXC22" s="235"/>
      <c r="WXD22" s="235"/>
      <c r="WXE22" s="235"/>
      <c r="WXF22" s="235"/>
      <c r="WXG22" s="235"/>
      <c r="WXH22" s="235"/>
      <c r="WXI22" s="235"/>
      <c r="WXJ22" s="235"/>
      <c r="WXK22" s="235"/>
      <c r="WXL22" s="235"/>
      <c r="WXM22" s="235"/>
      <c r="WXN22" s="235"/>
      <c r="WXO22" s="235"/>
      <c r="WXP22" s="235"/>
      <c r="WXQ22" s="235"/>
      <c r="WXR22" s="235"/>
      <c r="WXS22" s="235"/>
      <c r="WXT22" s="235"/>
      <c r="WXU22" s="235"/>
      <c r="WXV22" s="235"/>
      <c r="WXW22" s="235"/>
      <c r="WXX22" s="235"/>
      <c r="WXY22" s="235"/>
      <c r="WXZ22" s="235"/>
      <c r="WYA22" s="235"/>
      <c r="WYB22" s="235"/>
      <c r="WYC22" s="235"/>
      <c r="WYD22" s="235"/>
      <c r="WYE22" s="235"/>
      <c r="WYF22" s="235"/>
      <c r="WYG22" s="235"/>
      <c r="WYH22" s="235"/>
      <c r="WYI22" s="235"/>
      <c r="WYJ22" s="235"/>
      <c r="WYK22" s="235"/>
      <c r="WYL22" s="235"/>
      <c r="WYM22" s="235"/>
      <c r="WYN22" s="235"/>
      <c r="WYO22" s="235"/>
      <c r="WYP22" s="235"/>
      <c r="WYQ22" s="235"/>
      <c r="WYR22" s="235"/>
      <c r="WYS22" s="235"/>
      <c r="WYT22" s="235"/>
      <c r="WYU22" s="235"/>
      <c r="WYV22" s="235"/>
      <c r="WYW22" s="235"/>
      <c r="WYX22" s="235"/>
      <c r="WYY22" s="235"/>
      <c r="WYZ22" s="235"/>
      <c r="WZA22" s="235"/>
      <c r="WZB22" s="235"/>
      <c r="WZC22" s="235"/>
      <c r="WZD22" s="235"/>
      <c r="WZE22" s="235"/>
      <c r="WZF22" s="235"/>
      <c r="WZG22" s="235"/>
      <c r="WZH22" s="235"/>
      <c r="WZI22" s="235"/>
      <c r="WZJ22" s="235"/>
      <c r="WZK22" s="235"/>
      <c r="WZL22" s="235"/>
      <c r="WZM22" s="235"/>
      <c r="WZN22" s="235"/>
      <c r="WZO22" s="235"/>
      <c r="WZP22" s="235"/>
      <c r="WZQ22" s="235"/>
      <c r="WZR22" s="235"/>
      <c r="WZS22" s="235"/>
      <c r="WZT22" s="235"/>
      <c r="WZU22" s="235"/>
      <c r="WZV22" s="235"/>
      <c r="WZW22" s="235"/>
      <c r="WZX22" s="235"/>
      <c r="WZY22" s="235"/>
      <c r="WZZ22" s="235"/>
      <c r="XAA22" s="235"/>
      <c r="XAB22" s="235"/>
      <c r="XAC22" s="235"/>
      <c r="XAD22" s="235"/>
      <c r="XAE22" s="235"/>
      <c r="XAF22" s="235"/>
      <c r="XAG22" s="235"/>
      <c r="XAH22" s="235"/>
      <c r="XAI22" s="235"/>
      <c r="XAJ22" s="235"/>
      <c r="XAK22" s="235"/>
      <c r="XAL22" s="235"/>
      <c r="XAM22" s="235"/>
      <c r="XAN22" s="235"/>
      <c r="XAO22" s="235"/>
      <c r="XAP22" s="235"/>
      <c r="XAQ22" s="235"/>
      <c r="XAR22" s="235"/>
      <c r="XAS22" s="235"/>
      <c r="XAT22" s="235"/>
      <c r="XAU22" s="235"/>
      <c r="XAV22" s="235"/>
      <c r="XAW22" s="235"/>
      <c r="XAX22" s="235"/>
      <c r="XAY22" s="235"/>
      <c r="XAZ22" s="235"/>
      <c r="XBA22" s="235"/>
      <c r="XBB22" s="235"/>
      <c r="XBC22" s="235"/>
      <c r="XBD22" s="235"/>
      <c r="XBE22" s="235"/>
      <c r="XBF22" s="235"/>
      <c r="XBG22" s="235"/>
      <c r="XBH22" s="235"/>
      <c r="XBI22" s="235"/>
      <c r="XBJ22" s="235"/>
      <c r="XBK22" s="235"/>
      <c r="XBL22" s="235"/>
      <c r="XBM22" s="235"/>
      <c r="XBN22" s="235"/>
      <c r="XBO22" s="235"/>
      <c r="XBP22" s="235"/>
      <c r="XBQ22" s="235"/>
      <c r="XBR22" s="235"/>
      <c r="XBS22" s="235"/>
      <c r="XBT22" s="235"/>
      <c r="XBU22" s="235"/>
      <c r="XBV22" s="235"/>
      <c r="XBW22" s="235"/>
      <c r="XBX22" s="235"/>
      <c r="XBY22" s="235"/>
      <c r="XBZ22" s="235"/>
      <c r="XCA22" s="235"/>
      <c r="XCB22" s="235"/>
      <c r="XCC22" s="235"/>
      <c r="XCD22" s="235"/>
      <c r="XCE22" s="235"/>
      <c r="XCF22" s="235"/>
      <c r="XCG22" s="235"/>
      <c r="XCH22" s="235"/>
      <c r="XCI22" s="235"/>
      <c r="XCJ22" s="235"/>
      <c r="XCK22" s="235"/>
      <c r="XCL22" s="235"/>
      <c r="XCM22" s="235"/>
      <c r="XCN22" s="235"/>
      <c r="XCO22" s="235"/>
      <c r="XCP22" s="235"/>
      <c r="XCQ22" s="235"/>
      <c r="XCR22" s="235"/>
      <c r="XCS22" s="235"/>
      <c r="XCT22" s="235"/>
      <c r="XCU22" s="235"/>
      <c r="XCV22" s="235"/>
      <c r="XCW22" s="235"/>
      <c r="XCX22" s="235"/>
      <c r="XCY22" s="235"/>
      <c r="XCZ22" s="235"/>
      <c r="XDA22" s="235"/>
      <c r="XDB22" s="235"/>
      <c r="XDC22" s="235"/>
      <c r="XDD22" s="235"/>
      <c r="XDE22" s="235"/>
      <c r="XDF22" s="235"/>
      <c r="XDG22" s="235"/>
      <c r="XDH22" s="235"/>
      <c r="XDI22" s="235"/>
      <c r="XDJ22" s="235"/>
      <c r="XDK22" s="235"/>
      <c r="XDL22" s="235"/>
      <c r="XDM22" s="235"/>
      <c r="XDN22" s="235"/>
      <c r="XDO22" s="235"/>
      <c r="XDP22" s="235"/>
      <c r="XDQ22" s="235"/>
      <c r="XDR22" s="235"/>
      <c r="XDS22" s="235"/>
      <c r="XDT22" s="235"/>
      <c r="XDU22" s="235"/>
      <c r="XDV22" s="235"/>
      <c r="XDW22" s="235"/>
      <c r="XDX22" s="235"/>
      <c r="XDY22" s="235"/>
      <c r="XDZ22" s="235"/>
      <c r="XEA22" s="235"/>
      <c r="XEB22" s="235"/>
      <c r="XEC22" s="235"/>
      <c r="XED22" s="235"/>
      <c r="XEE22" s="235"/>
      <c r="XEF22" s="235"/>
      <c r="XEG22" s="235"/>
      <c r="XEH22" s="235"/>
      <c r="XEI22" s="235"/>
      <c r="XEJ22" s="235"/>
      <c r="XEK22" s="235"/>
      <c r="XEL22" s="235"/>
      <c r="XEM22" s="235"/>
      <c r="XEN22" s="235"/>
      <c r="XEO22" s="235"/>
      <c r="XEP22" s="235"/>
      <c r="XEQ22" s="235"/>
      <c r="XER22" s="235"/>
      <c r="XES22" s="235"/>
      <c r="XET22" s="235"/>
      <c r="XEU22" s="235"/>
      <c r="XEV22" s="235"/>
      <c r="XEW22" s="235"/>
      <c r="XEX22" s="235"/>
      <c r="XEY22" s="235"/>
      <c r="XEZ22" s="235"/>
      <c r="XFA22" s="235"/>
      <c r="XFB22" s="235"/>
      <c r="XFC22" s="235"/>
      <c r="XFD22" s="235"/>
    </row>
    <row r="23" s="213" customFormat="1" ht="18" customHeight="1" spans="1:37 14370:16384">
      <c r="A23" s="236" t="s">
        <v>220</v>
      </c>
      <c r="B23" s="233">
        <f t="shared" si="0"/>
        <v>1000</v>
      </c>
      <c r="C23" s="233">
        <f t="shared" si="1"/>
        <v>0</v>
      </c>
      <c r="D23" s="209"/>
      <c r="E23" s="209"/>
      <c r="F23" s="209"/>
      <c r="G23" s="209"/>
      <c r="H23" s="233">
        <f t="shared" si="5"/>
        <v>0</v>
      </c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33">
        <f t="shared" si="2"/>
        <v>0</v>
      </c>
      <c r="T23" s="209"/>
      <c r="U23" s="209"/>
      <c r="V23" s="209"/>
      <c r="W23" s="209"/>
      <c r="X23" s="209"/>
      <c r="Y23" s="233">
        <f t="shared" si="3"/>
        <v>0</v>
      </c>
      <c r="Z23" s="209"/>
      <c r="AA23" s="209"/>
      <c r="AB23" s="209"/>
      <c r="AC23" s="209"/>
      <c r="AD23" s="233">
        <f t="shared" si="4"/>
        <v>0</v>
      </c>
      <c r="AE23" s="209"/>
      <c r="AF23" s="209"/>
      <c r="AG23" s="209"/>
      <c r="AH23" s="209"/>
      <c r="AI23" s="209"/>
      <c r="AJ23" s="209"/>
      <c r="AK23" s="209">
        <v>1000</v>
      </c>
      <c r="AL23" s="213"/>
      <c r="AM23" s="213"/>
      <c r="UFR23" s="235"/>
      <c r="UFS23" s="235"/>
      <c r="UFT23" s="235"/>
      <c r="UFU23" s="235"/>
      <c r="UFV23" s="235"/>
      <c r="UFW23" s="235"/>
      <c r="UFX23" s="235"/>
      <c r="UFY23" s="235"/>
      <c r="UFZ23" s="235"/>
      <c r="UGA23" s="235"/>
      <c r="UGB23" s="235"/>
      <c r="UGC23" s="235"/>
      <c r="UGD23" s="235"/>
      <c r="UGE23" s="235"/>
      <c r="UGF23" s="235"/>
      <c r="UGG23" s="235"/>
      <c r="UGH23" s="235"/>
      <c r="UGI23" s="235"/>
      <c r="UGJ23" s="235"/>
      <c r="UGK23" s="235"/>
      <c r="UGL23" s="235"/>
      <c r="UGM23" s="235"/>
      <c r="UGN23" s="235"/>
      <c r="UGO23" s="235"/>
      <c r="UGP23" s="235"/>
      <c r="UGQ23" s="235"/>
      <c r="UGR23" s="235"/>
      <c r="UGS23" s="235"/>
      <c r="UGT23" s="235"/>
      <c r="UGU23" s="235"/>
      <c r="UGV23" s="235"/>
      <c r="UGW23" s="235"/>
      <c r="UGX23" s="235"/>
      <c r="UGY23" s="235"/>
      <c r="UGZ23" s="235"/>
      <c r="UHA23" s="235"/>
      <c r="UHB23" s="235"/>
      <c r="UHC23" s="235"/>
      <c r="UHD23" s="235"/>
      <c r="UHE23" s="235"/>
      <c r="UHF23" s="235"/>
      <c r="UHG23" s="235"/>
      <c r="UHH23" s="235"/>
      <c r="UHI23" s="235"/>
      <c r="UHJ23" s="235"/>
      <c r="UHK23" s="235"/>
      <c r="UHL23" s="235"/>
      <c r="UHM23" s="235"/>
      <c r="UHN23" s="235"/>
      <c r="UHO23" s="235"/>
      <c r="UHP23" s="235"/>
      <c r="UHQ23" s="235"/>
      <c r="UHR23" s="235"/>
      <c r="UHS23" s="235"/>
      <c r="UHT23" s="235"/>
      <c r="UHU23" s="235"/>
      <c r="UHV23" s="235"/>
      <c r="UHW23" s="235"/>
      <c r="UHX23" s="235"/>
      <c r="UHY23" s="235"/>
      <c r="UHZ23" s="235"/>
      <c r="UIA23" s="235"/>
      <c r="UIB23" s="235"/>
      <c r="UIC23" s="235"/>
      <c r="UID23" s="235"/>
      <c r="UIE23" s="235"/>
      <c r="UIF23" s="235"/>
      <c r="UIG23" s="235"/>
      <c r="UIH23" s="235"/>
      <c r="UII23" s="235"/>
      <c r="UIJ23" s="235"/>
      <c r="UIK23" s="235"/>
      <c r="UIL23" s="235"/>
      <c r="UIM23" s="235"/>
      <c r="UIN23" s="235"/>
      <c r="UIO23" s="235"/>
      <c r="UIP23" s="235"/>
      <c r="UIQ23" s="235"/>
      <c r="UIR23" s="235"/>
      <c r="UIS23" s="235"/>
      <c r="UIT23" s="235"/>
      <c r="UIU23" s="235"/>
      <c r="UIV23" s="235"/>
      <c r="UIW23" s="235"/>
      <c r="UIX23" s="235"/>
      <c r="UIY23" s="235"/>
      <c r="UIZ23" s="235"/>
      <c r="UJA23" s="235"/>
      <c r="UJB23" s="235"/>
      <c r="UJC23" s="235"/>
      <c r="UJD23" s="235"/>
      <c r="UJE23" s="235"/>
      <c r="UJF23" s="235"/>
      <c r="UJG23" s="235"/>
      <c r="UJH23" s="235"/>
      <c r="UJI23" s="235"/>
      <c r="UJJ23" s="235"/>
      <c r="UJK23" s="235"/>
      <c r="UJL23" s="235"/>
      <c r="UJM23" s="235"/>
      <c r="UJN23" s="235"/>
      <c r="UJO23" s="235"/>
      <c r="UJP23" s="235"/>
      <c r="UJQ23" s="235"/>
      <c r="UJR23" s="235"/>
      <c r="UJS23" s="235"/>
      <c r="UJT23" s="235"/>
      <c r="UJU23" s="235"/>
      <c r="UJV23" s="235"/>
      <c r="UJW23" s="235"/>
      <c r="UJX23" s="235"/>
      <c r="UJY23" s="235"/>
      <c r="UJZ23" s="235"/>
      <c r="UKA23" s="235"/>
      <c r="UKB23" s="235"/>
      <c r="UKC23" s="235"/>
      <c r="UKD23" s="235"/>
      <c r="UKE23" s="235"/>
      <c r="UKF23" s="235"/>
      <c r="UKG23" s="235"/>
      <c r="UKH23" s="235"/>
      <c r="UKI23" s="235"/>
      <c r="UKJ23" s="235"/>
      <c r="UKK23" s="235"/>
      <c r="UKL23" s="235"/>
      <c r="UKM23" s="235"/>
      <c r="UKN23" s="235"/>
      <c r="UKO23" s="235"/>
      <c r="UKP23" s="235"/>
      <c r="UKQ23" s="235"/>
      <c r="UKR23" s="235"/>
      <c r="UKS23" s="235"/>
      <c r="UKT23" s="235"/>
      <c r="UKU23" s="235"/>
      <c r="UKV23" s="235"/>
      <c r="UKW23" s="235"/>
      <c r="UKX23" s="235"/>
      <c r="UKY23" s="235"/>
      <c r="UKZ23" s="235"/>
      <c r="ULA23" s="235"/>
      <c r="ULB23" s="235"/>
      <c r="ULC23" s="235"/>
      <c r="ULD23" s="235"/>
      <c r="ULE23" s="235"/>
      <c r="ULF23" s="235"/>
      <c r="ULG23" s="235"/>
      <c r="ULH23" s="235"/>
      <c r="ULI23" s="235"/>
      <c r="ULJ23" s="235"/>
      <c r="ULK23" s="235"/>
      <c r="ULL23" s="235"/>
      <c r="ULM23" s="235"/>
      <c r="ULN23" s="235"/>
      <c r="ULO23" s="235"/>
      <c r="ULP23" s="235"/>
      <c r="ULQ23" s="235"/>
      <c r="ULR23" s="235"/>
      <c r="ULS23" s="235"/>
      <c r="ULT23" s="235"/>
      <c r="ULU23" s="235"/>
      <c r="ULV23" s="235"/>
      <c r="ULW23" s="235"/>
      <c r="ULX23" s="235"/>
      <c r="ULY23" s="235"/>
      <c r="ULZ23" s="235"/>
      <c r="UMA23" s="235"/>
      <c r="UMB23" s="235"/>
      <c r="UMC23" s="235"/>
      <c r="UMD23" s="235"/>
      <c r="UME23" s="235"/>
      <c r="UMF23" s="235"/>
      <c r="UMG23" s="235"/>
      <c r="UMH23" s="235"/>
      <c r="UMI23" s="235"/>
      <c r="UMJ23" s="235"/>
      <c r="UMK23" s="235"/>
      <c r="UML23" s="235"/>
      <c r="UMM23" s="235"/>
      <c r="UMN23" s="235"/>
      <c r="UMO23" s="235"/>
      <c r="UMP23" s="235"/>
      <c r="UMQ23" s="235"/>
      <c r="UMR23" s="235"/>
      <c r="UMS23" s="235"/>
      <c r="UMT23" s="235"/>
      <c r="UMU23" s="235"/>
      <c r="UMV23" s="235"/>
      <c r="UMW23" s="235"/>
      <c r="UMX23" s="235"/>
      <c r="UMY23" s="235"/>
      <c r="UMZ23" s="235"/>
      <c r="UNA23" s="235"/>
      <c r="UNB23" s="235"/>
      <c r="UNC23" s="235"/>
      <c r="UND23" s="235"/>
      <c r="UNE23" s="235"/>
      <c r="UNF23" s="235"/>
      <c r="UNG23" s="235"/>
      <c r="UNH23" s="235"/>
      <c r="UNI23" s="235"/>
      <c r="UNJ23" s="235"/>
      <c r="UNK23" s="235"/>
      <c r="UNL23" s="235"/>
      <c r="UNM23" s="235"/>
      <c r="UNN23" s="235"/>
      <c r="UNO23" s="235"/>
      <c r="UNP23" s="235"/>
      <c r="UNQ23" s="235"/>
      <c r="UNR23" s="235"/>
      <c r="UNS23" s="235"/>
      <c r="UNT23" s="235"/>
      <c r="UNU23" s="235"/>
      <c r="UNV23" s="235"/>
      <c r="UNW23" s="235"/>
      <c r="UNX23" s="235"/>
      <c r="UNY23" s="235"/>
      <c r="UNZ23" s="235"/>
      <c r="UOA23" s="235"/>
      <c r="UOB23" s="235"/>
      <c r="UOC23" s="235"/>
      <c r="UOD23" s="235"/>
      <c r="UOE23" s="235"/>
      <c r="UOF23" s="235"/>
      <c r="UOG23" s="235"/>
      <c r="UOH23" s="235"/>
      <c r="UOI23" s="235"/>
      <c r="UOJ23" s="235"/>
      <c r="UOK23" s="235"/>
      <c r="UOL23" s="235"/>
      <c r="UOM23" s="235"/>
      <c r="UON23" s="235"/>
      <c r="UOO23" s="235"/>
      <c r="UOP23" s="235"/>
      <c r="UOQ23" s="235"/>
      <c r="UOR23" s="235"/>
      <c r="UOS23" s="235"/>
      <c r="UOT23" s="235"/>
      <c r="UOU23" s="235"/>
      <c r="UOV23" s="235"/>
      <c r="UOW23" s="235"/>
      <c r="UOX23" s="235"/>
      <c r="UOY23" s="235"/>
      <c r="UOZ23" s="235"/>
      <c r="UPA23" s="235"/>
      <c r="UPB23" s="235"/>
      <c r="UPC23" s="235"/>
      <c r="UPD23" s="235"/>
      <c r="UPE23" s="235"/>
      <c r="UPF23" s="235"/>
      <c r="UPG23" s="235"/>
      <c r="UPH23" s="235"/>
      <c r="UPI23" s="235"/>
      <c r="UPJ23" s="235"/>
      <c r="UPK23" s="235"/>
      <c r="UPL23" s="235"/>
      <c r="UPM23" s="235"/>
      <c r="UPN23" s="235"/>
      <c r="UPO23" s="235"/>
      <c r="UPP23" s="235"/>
      <c r="UPQ23" s="235"/>
      <c r="UPR23" s="235"/>
      <c r="UPS23" s="235"/>
      <c r="UPT23" s="235"/>
      <c r="UPU23" s="235"/>
      <c r="UPV23" s="235"/>
      <c r="UPW23" s="235"/>
      <c r="UPX23" s="235"/>
      <c r="UPY23" s="235"/>
      <c r="UPZ23" s="235"/>
      <c r="UQA23" s="235"/>
      <c r="UQB23" s="235"/>
      <c r="UQC23" s="235"/>
      <c r="UQD23" s="235"/>
      <c r="UQE23" s="235"/>
      <c r="UQF23" s="235"/>
      <c r="UQG23" s="235"/>
      <c r="UQH23" s="235"/>
      <c r="UQI23" s="235"/>
      <c r="UQJ23" s="235"/>
      <c r="UQK23" s="235"/>
      <c r="UQL23" s="235"/>
      <c r="UQM23" s="235"/>
      <c r="UQN23" s="235"/>
      <c r="UQO23" s="235"/>
      <c r="UQP23" s="235"/>
      <c r="UQQ23" s="235"/>
      <c r="UQR23" s="235"/>
      <c r="UQS23" s="235"/>
      <c r="UQT23" s="235"/>
      <c r="UQU23" s="235"/>
      <c r="UQV23" s="235"/>
      <c r="UQW23" s="235"/>
      <c r="UQX23" s="235"/>
      <c r="UQY23" s="235"/>
      <c r="UQZ23" s="235"/>
      <c r="URA23" s="235"/>
      <c r="URB23" s="235"/>
      <c r="URC23" s="235"/>
      <c r="URD23" s="235"/>
      <c r="URE23" s="235"/>
      <c r="URF23" s="235"/>
      <c r="URG23" s="235"/>
      <c r="URH23" s="235"/>
      <c r="URI23" s="235"/>
      <c r="URJ23" s="235"/>
      <c r="URK23" s="235"/>
      <c r="URL23" s="235"/>
      <c r="URM23" s="235"/>
      <c r="URN23" s="235"/>
      <c r="URO23" s="235"/>
      <c r="URP23" s="235"/>
      <c r="URQ23" s="235"/>
      <c r="URR23" s="235"/>
      <c r="URS23" s="235"/>
      <c r="URT23" s="235"/>
      <c r="URU23" s="235"/>
      <c r="URV23" s="235"/>
      <c r="URW23" s="235"/>
      <c r="URX23" s="235"/>
      <c r="URY23" s="235"/>
      <c r="URZ23" s="235"/>
      <c r="USA23" s="235"/>
      <c r="USB23" s="235"/>
      <c r="USC23" s="235"/>
      <c r="USD23" s="235"/>
      <c r="USE23" s="235"/>
      <c r="USF23" s="235"/>
      <c r="USG23" s="235"/>
      <c r="USH23" s="235"/>
      <c r="USI23" s="235"/>
      <c r="USJ23" s="235"/>
      <c r="USK23" s="235"/>
      <c r="USL23" s="235"/>
      <c r="USM23" s="235"/>
      <c r="USN23" s="235"/>
      <c r="USO23" s="235"/>
      <c r="USP23" s="235"/>
      <c r="USQ23" s="235"/>
      <c r="USR23" s="235"/>
      <c r="USS23" s="235"/>
      <c r="UST23" s="235"/>
      <c r="USU23" s="235"/>
      <c r="USV23" s="235"/>
      <c r="USW23" s="235"/>
      <c r="USX23" s="235"/>
      <c r="USY23" s="235"/>
      <c r="USZ23" s="235"/>
      <c r="UTA23" s="235"/>
      <c r="UTB23" s="235"/>
      <c r="UTC23" s="235"/>
      <c r="UTD23" s="235"/>
      <c r="UTE23" s="235"/>
      <c r="UTF23" s="235"/>
      <c r="UTG23" s="235"/>
      <c r="UTH23" s="235"/>
      <c r="UTI23" s="235"/>
      <c r="UTJ23" s="235"/>
      <c r="UTK23" s="235"/>
      <c r="UTL23" s="235"/>
      <c r="UTM23" s="235"/>
      <c r="UTN23" s="235"/>
      <c r="UTO23" s="235"/>
      <c r="UTP23" s="235"/>
      <c r="UTQ23" s="235"/>
      <c r="UTR23" s="235"/>
      <c r="UTS23" s="235"/>
      <c r="UTT23" s="235"/>
      <c r="UTU23" s="235"/>
      <c r="UTV23" s="235"/>
      <c r="UTW23" s="235"/>
      <c r="UTX23" s="235"/>
      <c r="UTY23" s="235"/>
      <c r="UTZ23" s="235"/>
      <c r="UUA23" s="235"/>
      <c r="UUB23" s="235"/>
      <c r="UUC23" s="235"/>
      <c r="UUD23" s="235"/>
      <c r="UUE23" s="235"/>
      <c r="UUF23" s="235"/>
      <c r="UUG23" s="235"/>
      <c r="UUH23" s="235"/>
      <c r="UUI23" s="235"/>
      <c r="UUJ23" s="235"/>
      <c r="UUK23" s="235"/>
      <c r="UUL23" s="235"/>
      <c r="UUM23" s="235"/>
      <c r="UUN23" s="235"/>
      <c r="UUO23" s="235"/>
      <c r="UUP23" s="235"/>
      <c r="UUQ23" s="235"/>
      <c r="UUR23" s="235"/>
      <c r="UUS23" s="235"/>
      <c r="UUT23" s="235"/>
      <c r="UUU23" s="235"/>
      <c r="UUV23" s="235"/>
      <c r="UUW23" s="235"/>
      <c r="UUX23" s="235"/>
      <c r="UUY23" s="235"/>
      <c r="UUZ23" s="235"/>
      <c r="UVA23" s="235"/>
      <c r="UVB23" s="235"/>
      <c r="UVC23" s="235"/>
      <c r="UVD23" s="235"/>
      <c r="UVE23" s="235"/>
      <c r="UVF23" s="235"/>
      <c r="UVG23" s="235"/>
      <c r="UVH23" s="235"/>
      <c r="UVI23" s="235"/>
      <c r="UVJ23" s="235"/>
      <c r="UVK23" s="235"/>
      <c r="UVL23" s="235"/>
      <c r="UVM23" s="235"/>
      <c r="UVN23" s="235"/>
      <c r="UVO23" s="235"/>
      <c r="UVP23" s="235"/>
      <c r="UVQ23" s="235"/>
      <c r="UVR23" s="235"/>
      <c r="UVS23" s="235"/>
      <c r="UVT23" s="235"/>
      <c r="UVU23" s="235"/>
      <c r="UVV23" s="235"/>
      <c r="UVW23" s="235"/>
      <c r="UVX23" s="235"/>
      <c r="UVY23" s="235"/>
      <c r="UVZ23" s="235"/>
      <c r="UWA23" s="235"/>
      <c r="UWB23" s="235"/>
      <c r="UWC23" s="235"/>
      <c r="UWD23" s="235"/>
      <c r="UWE23" s="235"/>
      <c r="UWF23" s="235"/>
      <c r="UWG23" s="235"/>
      <c r="UWH23" s="235"/>
      <c r="UWI23" s="235"/>
      <c r="UWJ23" s="235"/>
      <c r="UWK23" s="235"/>
      <c r="UWL23" s="235"/>
      <c r="UWM23" s="235"/>
      <c r="UWN23" s="235"/>
      <c r="UWO23" s="235"/>
      <c r="UWP23" s="235"/>
      <c r="UWQ23" s="235"/>
      <c r="UWR23" s="235"/>
      <c r="UWS23" s="235"/>
      <c r="UWT23" s="235"/>
      <c r="UWU23" s="235"/>
      <c r="UWV23" s="235"/>
      <c r="UWW23" s="235"/>
      <c r="UWX23" s="235"/>
      <c r="UWY23" s="235"/>
      <c r="UWZ23" s="235"/>
      <c r="UXA23" s="235"/>
      <c r="UXB23" s="235"/>
      <c r="UXC23" s="235"/>
      <c r="UXD23" s="235"/>
      <c r="UXE23" s="235"/>
      <c r="UXF23" s="235"/>
      <c r="UXG23" s="235"/>
      <c r="UXH23" s="235"/>
      <c r="UXI23" s="235"/>
      <c r="UXJ23" s="235"/>
      <c r="UXK23" s="235"/>
      <c r="UXL23" s="235"/>
      <c r="UXM23" s="235"/>
      <c r="UXN23" s="235"/>
      <c r="UXO23" s="235"/>
      <c r="UXP23" s="235"/>
      <c r="UXQ23" s="235"/>
      <c r="UXR23" s="235"/>
      <c r="UXS23" s="235"/>
      <c r="UXT23" s="235"/>
      <c r="UXU23" s="235"/>
      <c r="UXV23" s="235"/>
      <c r="UXW23" s="235"/>
      <c r="UXX23" s="235"/>
      <c r="UXY23" s="235"/>
      <c r="UXZ23" s="235"/>
      <c r="UYA23" s="235"/>
      <c r="UYB23" s="235"/>
      <c r="UYC23" s="235"/>
      <c r="UYD23" s="235"/>
      <c r="UYE23" s="235"/>
      <c r="UYF23" s="235"/>
      <c r="UYG23" s="235"/>
      <c r="UYH23" s="235"/>
      <c r="UYI23" s="235"/>
      <c r="UYJ23" s="235"/>
      <c r="UYK23" s="235"/>
      <c r="UYL23" s="235"/>
      <c r="UYM23" s="235"/>
      <c r="UYN23" s="235"/>
      <c r="UYO23" s="235"/>
      <c r="UYP23" s="235"/>
      <c r="UYQ23" s="235"/>
      <c r="UYR23" s="235"/>
      <c r="UYS23" s="235"/>
      <c r="UYT23" s="235"/>
      <c r="UYU23" s="235"/>
      <c r="UYV23" s="235"/>
      <c r="UYW23" s="235"/>
      <c r="UYX23" s="235"/>
      <c r="UYY23" s="235"/>
      <c r="UYZ23" s="235"/>
      <c r="UZA23" s="235"/>
      <c r="UZB23" s="235"/>
      <c r="UZC23" s="235"/>
      <c r="UZD23" s="235"/>
      <c r="UZE23" s="235"/>
      <c r="UZF23" s="235"/>
      <c r="UZG23" s="235"/>
      <c r="UZH23" s="235"/>
      <c r="UZI23" s="235"/>
      <c r="UZJ23" s="235"/>
      <c r="UZK23" s="235"/>
      <c r="UZL23" s="235"/>
      <c r="UZM23" s="235"/>
      <c r="UZN23" s="235"/>
      <c r="UZO23" s="235"/>
      <c r="UZP23" s="235"/>
      <c r="UZQ23" s="235"/>
      <c r="UZR23" s="235"/>
      <c r="UZS23" s="235"/>
      <c r="UZT23" s="235"/>
      <c r="UZU23" s="235"/>
      <c r="UZV23" s="235"/>
      <c r="UZW23" s="235"/>
      <c r="UZX23" s="235"/>
      <c r="UZY23" s="235"/>
      <c r="UZZ23" s="235"/>
      <c r="VAA23" s="235"/>
      <c r="VAB23" s="235"/>
      <c r="VAC23" s="235"/>
      <c r="VAD23" s="235"/>
      <c r="VAE23" s="235"/>
      <c r="VAF23" s="235"/>
      <c r="VAG23" s="235"/>
      <c r="VAH23" s="235"/>
      <c r="VAI23" s="235"/>
      <c r="VAJ23" s="235"/>
      <c r="VAK23" s="235"/>
      <c r="VAL23" s="235"/>
      <c r="VAM23" s="235"/>
      <c r="VAN23" s="235"/>
      <c r="VAO23" s="235"/>
      <c r="VAP23" s="235"/>
      <c r="VAQ23" s="235"/>
      <c r="VAR23" s="235"/>
      <c r="VAS23" s="235"/>
      <c r="VAT23" s="235"/>
      <c r="VAU23" s="235"/>
      <c r="VAV23" s="235"/>
      <c r="VAW23" s="235"/>
      <c r="VAX23" s="235"/>
      <c r="VAY23" s="235"/>
      <c r="VAZ23" s="235"/>
      <c r="VBA23" s="235"/>
      <c r="VBB23" s="235"/>
      <c r="VBC23" s="235"/>
      <c r="VBD23" s="235"/>
      <c r="VBE23" s="235"/>
      <c r="VBF23" s="235"/>
      <c r="VBG23" s="235"/>
      <c r="VBH23" s="235"/>
      <c r="VBI23" s="235"/>
      <c r="VBJ23" s="235"/>
      <c r="VBK23" s="235"/>
      <c r="VBL23" s="235"/>
      <c r="VBM23" s="235"/>
      <c r="VBN23" s="235"/>
      <c r="VBO23" s="235"/>
      <c r="VBP23" s="235"/>
      <c r="VBQ23" s="235"/>
      <c r="VBR23" s="235"/>
      <c r="VBS23" s="235"/>
      <c r="VBT23" s="235"/>
      <c r="VBU23" s="235"/>
      <c r="VBV23" s="235"/>
      <c r="VBW23" s="235"/>
      <c r="VBX23" s="235"/>
      <c r="VBY23" s="235"/>
      <c r="VBZ23" s="235"/>
      <c r="VCA23" s="235"/>
      <c r="VCB23" s="235"/>
      <c r="VCC23" s="235"/>
      <c r="VCD23" s="235"/>
      <c r="VCE23" s="235"/>
      <c r="VCF23" s="235"/>
      <c r="VCG23" s="235"/>
      <c r="VCH23" s="235"/>
      <c r="VCI23" s="235"/>
      <c r="VCJ23" s="235"/>
      <c r="VCK23" s="235"/>
      <c r="VCL23" s="235"/>
      <c r="VCM23" s="235"/>
      <c r="VCN23" s="235"/>
      <c r="VCO23" s="235"/>
      <c r="VCP23" s="235"/>
      <c r="VCQ23" s="235"/>
      <c r="VCR23" s="235"/>
      <c r="VCS23" s="235"/>
      <c r="VCT23" s="235"/>
      <c r="VCU23" s="235"/>
      <c r="VCV23" s="235"/>
      <c r="VCW23" s="235"/>
      <c r="VCX23" s="235"/>
      <c r="VCY23" s="235"/>
      <c r="VCZ23" s="235"/>
      <c r="VDA23" s="235"/>
      <c r="VDB23" s="235"/>
      <c r="VDC23" s="235"/>
      <c r="VDD23" s="235"/>
      <c r="VDE23" s="235"/>
      <c r="VDF23" s="235"/>
      <c r="VDG23" s="235"/>
      <c r="VDH23" s="235"/>
      <c r="VDI23" s="235"/>
      <c r="VDJ23" s="235"/>
      <c r="VDK23" s="235"/>
      <c r="VDL23" s="235"/>
      <c r="VDM23" s="235"/>
      <c r="VDN23" s="235"/>
      <c r="VDO23" s="235"/>
      <c r="VDP23" s="235"/>
      <c r="VDQ23" s="235"/>
      <c r="VDR23" s="235"/>
      <c r="VDS23" s="235"/>
      <c r="VDT23" s="235"/>
      <c r="VDU23" s="235"/>
      <c r="VDV23" s="235"/>
      <c r="VDW23" s="235"/>
      <c r="VDX23" s="235"/>
      <c r="VDY23" s="235"/>
      <c r="VDZ23" s="235"/>
      <c r="VEA23" s="235"/>
      <c r="VEB23" s="235"/>
      <c r="VEC23" s="235"/>
      <c r="VED23" s="235"/>
      <c r="VEE23" s="235"/>
      <c r="VEF23" s="235"/>
      <c r="VEG23" s="235"/>
      <c r="VEH23" s="235"/>
      <c r="VEI23" s="235"/>
      <c r="VEJ23" s="235"/>
      <c r="VEK23" s="235"/>
      <c r="VEL23" s="235"/>
      <c r="VEM23" s="235"/>
      <c r="VEN23" s="235"/>
      <c r="VEO23" s="235"/>
      <c r="VEP23" s="235"/>
      <c r="VEQ23" s="235"/>
      <c r="VER23" s="235"/>
      <c r="VES23" s="235"/>
      <c r="VET23" s="235"/>
      <c r="VEU23" s="235"/>
      <c r="VEV23" s="235"/>
      <c r="VEW23" s="235"/>
      <c r="VEX23" s="235"/>
      <c r="VEY23" s="235"/>
      <c r="VEZ23" s="235"/>
      <c r="VFA23" s="235"/>
      <c r="VFB23" s="235"/>
      <c r="VFC23" s="235"/>
      <c r="VFD23" s="235"/>
      <c r="VFE23" s="235"/>
      <c r="VFF23" s="235"/>
      <c r="VFG23" s="235"/>
      <c r="VFH23" s="235"/>
      <c r="VFI23" s="235"/>
      <c r="VFJ23" s="235"/>
      <c r="VFK23" s="235"/>
      <c r="VFL23" s="235"/>
      <c r="VFM23" s="235"/>
      <c r="VFN23" s="235"/>
      <c r="VFO23" s="235"/>
      <c r="VFP23" s="235"/>
      <c r="VFQ23" s="235"/>
      <c r="VFR23" s="235"/>
      <c r="VFS23" s="235"/>
      <c r="VFT23" s="235"/>
      <c r="VFU23" s="235"/>
      <c r="VFV23" s="235"/>
      <c r="VFW23" s="235"/>
      <c r="VFX23" s="235"/>
      <c r="VFY23" s="235"/>
      <c r="VFZ23" s="235"/>
      <c r="VGA23" s="235"/>
      <c r="VGB23" s="235"/>
      <c r="VGC23" s="235"/>
      <c r="VGD23" s="235"/>
      <c r="VGE23" s="235"/>
      <c r="VGF23" s="235"/>
      <c r="VGG23" s="235"/>
      <c r="VGH23" s="235"/>
      <c r="VGI23" s="235"/>
      <c r="VGJ23" s="235"/>
      <c r="VGK23" s="235"/>
      <c r="VGL23" s="235"/>
      <c r="VGM23" s="235"/>
      <c r="VGN23" s="235"/>
      <c r="VGO23" s="235"/>
      <c r="VGP23" s="235"/>
      <c r="VGQ23" s="235"/>
      <c r="VGR23" s="235"/>
      <c r="VGS23" s="235"/>
      <c r="VGT23" s="235"/>
      <c r="VGU23" s="235"/>
      <c r="VGV23" s="235"/>
      <c r="VGW23" s="235"/>
      <c r="VGX23" s="235"/>
      <c r="VGY23" s="235"/>
      <c r="VGZ23" s="235"/>
      <c r="VHA23" s="235"/>
      <c r="VHB23" s="235"/>
      <c r="VHC23" s="235"/>
      <c r="VHD23" s="235"/>
      <c r="VHE23" s="235"/>
      <c r="VHF23" s="235"/>
      <c r="VHG23" s="235"/>
      <c r="VHH23" s="235"/>
      <c r="VHI23" s="235"/>
      <c r="VHJ23" s="235"/>
      <c r="VHK23" s="235"/>
      <c r="VHL23" s="235"/>
      <c r="VHM23" s="235"/>
      <c r="VHN23" s="235"/>
      <c r="VHO23" s="235"/>
      <c r="VHP23" s="235"/>
      <c r="VHQ23" s="235"/>
      <c r="VHR23" s="235"/>
      <c r="VHS23" s="235"/>
      <c r="VHT23" s="235"/>
      <c r="VHU23" s="235"/>
      <c r="VHV23" s="235"/>
      <c r="VHW23" s="235"/>
      <c r="VHX23" s="235"/>
      <c r="VHY23" s="235"/>
      <c r="VHZ23" s="235"/>
      <c r="VIA23" s="235"/>
      <c r="VIB23" s="235"/>
      <c r="VIC23" s="235"/>
      <c r="VID23" s="235"/>
      <c r="VIE23" s="235"/>
      <c r="VIF23" s="235"/>
      <c r="VIG23" s="235"/>
      <c r="VIH23" s="235"/>
      <c r="VII23" s="235"/>
      <c r="VIJ23" s="235"/>
      <c r="VIK23" s="235"/>
      <c r="VIL23" s="235"/>
      <c r="VIM23" s="235"/>
      <c r="VIN23" s="235"/>
      <c r="VIO23" s="235"/>
      <c r="VIP23" s="235"/>
      <c r="VIQ23" s="235"/>
      <c r="VIR23" s="235"/>
      <c r="VIS23" s="235"/>
      <c r="VIT23" s="235"/>
      <c r="VIU23" s="235"/>
      <c r="VIV23" s="235"/>
      <c r="VIW23" s="235"/>
      <c r="VIX23" s="235"/>
      <c r="VIY23" s="235"/>
      <c r="VIZ23" s="235"/>
      <c r="VJA23" s="235"/>
      <c r="VJB23" s="235"/>
      <c r="VJC23" s="235"/>
      <c r="VJD23" s="235"/>
      <c r="VJE23" s="235"/>
      <c r="VJF23" s="235"/>
      <c r="VJG23" s="235"/>
      <c r="VJH23" s="235"/>
      <c r="VJI23" s="235"/>
      <c r="VJJ23" s="235"/>
      <c r="VJK23" s="235"/>
      <c r="VJL23" s="235"/>
      <c r="VJM23" s="235"/>
      <c r="VJN23" s="235"/>
      <c r="VJO23" s="235"/>
      <c r="VJP23" s="235"/>
      <c r="VJQ23" s="235"/>
      <c r="VJR23" s="235"/>
      <c r="VJS23" s="235"/>
      <c r="VJT23" s="235"/>
      <c r="VJU23" s="235"/>
      <c r="VJV23" s="235"/>
      <c r="VJW23" s="235"/>
      <c r="VJX23" s="235"/>
      <c r="VJY23" s="235"/>
      <c r="VJZ23" s="235"/>
      <c r="VKA23" s="235"/>
      <c r="VKB23" s="235"/>
      <c r="VKC23" s="235"/>
      <c r="VKD23" s="235"/>
      <c r="VKE23" s="235"/>
      <c r="VKF23" s="235"/>
      <c r="VKG23" s="235"/>
      <c r="VKH23" s="235"/>
      <c r="VKI23" s="235"/>
      <c r="VKJ23" s="235"/>
      <c r="VKK23" s="235"/>
      <c r="VKL23" s="235"/>
      <c r="VKM23" s="235"/>
      <c r="VKN23" s="235"/>
      <c r="VKO23" s="235"/>
      <c r="VKP23" s="235"/>
      <c r="VKQ23" s="235"/>
      <c r="VKR23" s="235"/>
      <c r="VKS23" s="235"/>
      <c r="VKT23" s="235"/>
      <c r="VKU23" s="235"/>
      <c r="VKV23" s="235"/>
      <c r="VKW23" s="235"/>
      <c r="VKX23" s="235"/>
      <c r="VKY23" s="235"/>
      <c r="VKZ23" s="235"/>
      <c r="VLA23" s="235"/>
      <c r="VLB23" s="235"/>
      <c r="VLC23" s="235"/>
      <c r="VLD23" s="235"/>
      <c r="VLE23" s="235"/>
      <c r="VLF23" s="235"/>
      <c r="VLG23" s="235"/>
      <c r="VLH23" s="235"/>
      <c r="VLI23" s="235"/>
      <c r="VLJ23" s="235"/>
      <c r="VLK23" s="235"/>
      <c r="VLL23" s="235"/>
      <c r="VLM23" s="235"/>
      <c r="VLN23" s="235"/>
      <c r="VLO23" s="235"/>
      <c r="VLP23" s="235"/>
      <c r="VLQ23" s="235"/>
      <c r="VLR23" s="235"/>
      <c r="VLS23" s="235"/>
      <c r="VLT23" s="235"/>
      <c r="VLU23" s="235"/>
      <c r="VLV23" s="235"/>
      <c r="VLW23" s="235"/>
      <c r="VLX23" s="235"/>
      <c r="VLY23" s="235"/>
      <c r="VLZ23" s="235"/>
      <c r="VMA23" s="235"/>
      <c r="VMB23" s="235"/>
      <c r="VMC23" s="235"/>
      <c r="VMD23" s="235"/>
      <c r="VME23" s="235"/>
      <c r="VMF23" s="235"/>
      <c r="VMG23" s="235"/>
      <c r="VMH23" s="235"/>
      <c r="VMI23" s="235"/>
      <c r="VMJ23" s="235"/>
      <c r="VMK23" s="235"/>
      <c r="VML23" s="235"/>
      <c r="VMM23" s="235"/>
      <c r="VMN23" s="235"/>
      <c r="VMO23" s="235"/>
      <c r="VMP23" s="235"/>
      <c r="VMQ23" s="235"/>
      <c r="VMR23" s="235"/>
      <c r="VMS23" s="235"/>
      <c r="VMT23" s="235"/>
      <c r="VMU23" s="235"/>
      <c r="VMV23" s="235"/>
      <c r="VMW23" s="235"/>
      <c r="VMX23" s="235"/>
      <c r="VMY23" s="235"/>
      <c r="VMZ23" s="235"/>
      <c r="VNA23" s="235"/>
      <c r="VNB23" s="235"/>
      <c r="VNC23" s="235"/>
      <c r="VND23" s="235"/>
      <c r="VNE23" s="235"/>
      <c r="VNF23" s="235"/>
      <c r="VNG23" s="235"/>
      <c r="VNH23" s="235"/>
      <c r="VNI23" s="235"/>
      <c r="VNJ23" s="235"/>
      <c r="VNK23" s="235"/>
      <c r="VNL23" s="235"/>
      <c r="VNM23" s="235"/>
      <c r="VNN23" s="235"/>
      <c r="VNO23" s="235"/>
      <c r="VNP23" s="235"/>
      <c r="VNQ23" s="235"/>
      <c r="VNR23" s="235"/>
      <c r="VNS23" s="235"/>
      <c r="VNT23" s="235"/>
      <c r="VNU23" s="235"/>
      <c r="VNV23" s="235"/>
      <c r="VNW23" s="235"/>
      <c r="VNX23" s="235"/>
      <c r="VNY23" s="235"/>
      <c r="VNZ23" s="235"/>
      <c r="VOA23" s="235"/>
      <c r="VOB23" s="235"/>
      <c r="VOC23" s="235"/>
      <c r="VOD23" s="235"/>
      <c r="VOE23" s="235"/>
      <c r="VOF23" s="235"/>
      <c r="VOG23" s="235"/>
      <c r="VOH23" s="235"/>
      <c r="VOI23" s="235"/>
      <c r="VOJ23" s="235"/>
      <c r="VOK23" s="235"/>
      <c r="VOL23" s="235"/>
      <c r="VOM23" s="235"/>
      <c r="VON23" s="235"/>
      <c r="VOO23" s="235"/>
      <c r="VOP23" s="235"/>
      <c r="VOQ23" s="235"/>
      <c r="VOR23" s="235"/>
      <c r="VOS23" s="235"/>
      <c r="VOT23" s="235"/>
      <c r="VOU23" s="235"/>
      <c r="VOV23" s="235"/>
      <c r="VOW23" s="235"/>
      <c r="VOX23" s="235"/>
      <c r="VOY23" s="235"/>
      <c r="VOZ23" s="235"/>
      <c r="VPA23" s="235"/>
      <c r="VPB23" s="235"/>
      <c r="VPC23" s="235"/>
      <c r="VPD23" s="235"/>
      <c r="VPE23" s="235"/>
      <c r="VPF23" s="235"/>
      <c r="VPG23" s="235"/>
      <c r="VPH23" s="235"/>
      <c r="VPI23" s="235"/>
      <c r="VPJ23" s="235"/>
      <c r="VPK23" s="235"/>
      <c r="VPL23" s="235"/>
      <c r="VPM23" s="235"/>
      <c r="VPN23" s="235"/>
      <c r="VPO23" s="235"/>
      <c r="VPP23" s="235"/>
      <c r="VPQ23" s="235"/>
      <c r="VPR23" s="235"/>
      <c r="VPS23" s="235"/>
      <c r="VPT23" s="235"/>
      <c r="VPU23" s="235"/>
      <c r="VPV23" s="235"/>
      <c r="VPW23" s="235"/>
      <c r="VPX23" s="235"/>
      <c r="VPY23" s="235"/>
      <c r="VPZ23" s="235"/>
      <c r="VQA23" s="235"/>
      <c r="VQB23" s="235"/>
      <c r="VQC23" s="235"/>
      <c r="VQD23" s="235"/>
      <c r="VQE23" s="235"/>
      <c r="VQF23" s="235"/>
      <c r="VQG23" s="235"/>
      <c r="VQH23" s="235"/>
      <c r="VQI23" s="235"/>
      <c r="VQJ23" s="235"/>
      <c r="VQK23" s="235"/>
      <c r="VQL23" s="235"/>
      <c r="VQM23" s="235"/>
      <c r="VQN23" s="235"/>
      <c r="VQO23" s="235"/>
      <c r="VQP23" s="235"/>
      <c r="VQQ23" s="235"/>
      <c r="VQR23" s="235"/>
      <c r="VQS23" s="235"/>
      <c r="VQT23" s="235"/>
      <c r="VQU23" s="235"/>
      <c r="VQV23" s="235"/>
      <c r="VQW23" s="235"/>
      <c r="VQX23" s="235"/>
      <c r="VQY23" s="235"/>
      <c r="VQZ23" s="235"/>
      <c r="VRA23" s="235"/>
      <c r="VRB23" s="235"/>
      <c r="VRC23" s="235"/>
      <c r="VRD23" s="235"/>
      <c r="VRE23" s="235"/>
      <c r="VRF23" s="235"/>
      <c r="VRG23" s="235"/>
      <c r="VRH23" s="235"/>
      <c r="VRI23" s="235"/>
      <c r="VRJ23" s="235"/>
      <c r="VRK23" s="235"/>
      <c r="VRL23" s="235"/>
      <c r="VRM23" s="235"/>
      <c r="VRN23" s="235"/>
      <c r="VRO23" s="235"/>
      <c r="VRP23" s="235"/>
      <c r="VRQ23" s="235"/>
      <c r="VRR23" s="235"/>
      <c r="VRS23" s="235"/>
      <c r="VRT23" s="235"/>
      <c r="VRU23" s="235"/>
      <c r="VRV23" s="235"/>
      <c r="VRW23" s="235"/>
      <c r="VRX23" s="235"/>
      <c r="VRY23" s="235"/>
      <c r="VRZ23" s="235"/>
      <c r="VSA23" s="235"/>
      <c r="VSB23" s="235"/>
      <c r="VSC23" s="235"/>
      <c r="VSD23" s="235"/>
      <c r="VSE23" s="235"/>
      <c r="VSF23" s="235"/>
      <c r="VSG23" s="235"/>
      <c r="VSH23" s="235"/>
      <c r="VSI23" s="235"/>
      <c r="VSJ23" s="235"/>
      <c r="VSK23" s="235"/>
      <c r="VSL23" s="235"/>
      <c r="VSM23" s="235"/>
      <c r="VSN23" s="235"/>
      <c r="VSO23" s="235"/>
      <c r="VSP23" s="235"/>
      <c r="VSQ23" s="235"/>
      <c r="VSR23" s="235"/>
      <c r="VSS23" s="235"/>
      <c r="VST23" s="235"/>
      <c r="VSU23" s="235"/>
      <c r="VSV23" s="235"/>
      <c r="VSW23" s="235"/>
      <c r="VSX23" s="235"/>
      <c r="VSY23" s="235"/>
      <c r="VSZ23" s="235"/>
      <c r="VTA23" s="235"/>
      <c r="VTB23" s="235"/>
      <c r="VTC23" s="235"/>
      <c r="VTD23" s="235"/>
      <c r="VTE23" s="235"/>
      <c r="VTF23" s="235"/>
      <c r="VTG23" s="235"/>
      <c r="VTH23" s="235"/>
      <c r="VTI23" s="235"/>
      <c r="VTJ23" s="235"/>
      <c r="VTK23" s="235"/>
      <c r="VTL23" s="235"/>
      <c r="VTM23" s="235"/>
      <c r="VTN23" s="235"/>
      <c r="VTO23" s="235"/>
      <c r="VTP23" s="235"/>
      <c r="VTQ23" s="235"/>
      <c r="VTR23" s="235"/>
      <c r="VTS23" s="235"/>
      <c r="VTT23" s="235"/>
      <c r="VTU23" s="235"/>
      <c r="VTV23" s="235"/>
      <c r="VTW23" s="235"/>
      <c r="VTX23" s="235"/>
      <c r="VTY23" s="235"/>
      <c r="VTZ23" s="235"/>
      <c r="VUA23" s="235"/>
      <c r="VUB23" s="235"/>
      <c r="VUC23" s="235"/>
      <c r="VUD23" s="235"/>
      <c r="VUE23" s="235"/>
      <c r="VUF23" s="235"/>
      <c r="VUG23" s="235"/>
      <c r="VUH23" s="235"/>
      <c r="VUI23" s="235"/>
      <c r="VUJ23" s="235"/>
      <c r="VUK23" s="235"/>
      <c r="VUL23" s="235"/>
      <c r="VUM23" s="235"/>
      <c r="VUN23" s="235"/>
      <c r="VUO23" s="235"/>
      <c r="VUP23" s="235"/>
      <c r="VUQ23" s="235"/>
      <c r="VUR23" s="235"/>
      <c r="VUS23" s="235"/>
      <c r="VUT23" s="235"/>
      <c r="VUU23" s="235"/>
      <c r="VUV23" s="235"/>
      <c r="VUW23" s="235"/>
      <c r="VUX23" s="235"/>
      <c r="VUY23" s="235"/>
      <c r="VUZ23" s="235"/>
      <c r="VVA23" s="235"/>
      <c r="VVB23" s="235"/>
      <c r="VVC23" s="235"/>
      <c r="VVD23" s="235"/>
      <c r="VVE23" s="235"/>
      <c r="VVF23" s="235"/>
      <c r="VVG23" s="235"/>
      <c r="VVH23" s="235"/>
      <c r="VVI23" s="235"/>
      <c r="VVJ23" s="235"/>
      <c r="VVK23" s="235"/>
      <c r="VVL23" s="235"/>
      <c r="VVM23" s="235"/>
      <c r="VVN23" s="235"/>
      <c r="VVO23" s="235"/>
      <c r="VVP23" s="235"/>
      <c r="VVQ23" s="235"/>
      <c r="VVR23" s="235"/>
      <c r="VVS23" s="235"/>
      <c r="VVT23" s="235"/>
      <c r="VVU23" s="235"/>
      <c r="VVV23" s="235"/>
      <c r="VVW23" s="235"/>
      <c r="VVX23" s="235"/>
      <c r="VVY23" s="235"/>
      <c r="VVZ23" s="235"/>
      <c r="VWA23" s="235"/>
      <c r="VWB23" s="235"/>
      <c r="VWC23" s="235"/>
      <c r="VWD23" s="235"/>
      <c r="VWE23" s="235"/>
      <c r="VWF23" s="235"/>
      <c r="VWG23" s="235"/>
      <c r="VWH23" s="235"/>
      <c r="VWI23" s="235"/>
      <c r="VWJ23" s="235"/>
      <c r="VWK23" s="235"/>
      <c r="VWL23" s="235"/>
      <c r="VWM23" s="235"/>
      <c r="VWN23" s="235"/>
      <c r="VWO23" s="235"/>
      <c r="VWP23" s="235"/>
      <c r="VWQ23" s="235"/>
      <c r="VWR23" s="235"/>
      <c r="VWS23" s="235"/>
      <c r="VWT23" s="235"/>
      <c r="VWU23" s="235"/>
      <c r="VWV23" s="235"/>
      <c r="VWW23" s="235"/>
      <c r="VWX23" s="235"/>
      <c r="VWY23" s="235"/>
      <c r="VWZ23" s="235"/>
      <c r="VXA23" s="235"/>
      <c r="VXB23" s="235"/>
      <c r="VXC23" s="235"/>
      <c r="VXD23" s="235"/>
      <c r="VXE23" s="235"/>
      <c r="VXF23" s="235"/>
      <c r="VXG23" s="235"/>
      <c r="VXH23" s="235"/>
      <c r="VXI23" s="235"/>
      <c r="VXJ23" s="235"/>
      <c r="VXK23" s="235"/>
      <c r="VXL23" s="235"/>
      <c r="VXM23" s="235"/>
      <c r="VXN23" s="235"/>
      <c r="VXO23" s="235"/>
      <c r="VXP23" s="235"/>
      <c r="VXQ23" s="235"/>
      <c r="VXR23" s="235"/>
      <c r="VXS23" s="235"/>
      <c r="VXT23" s="235"/>
      <c r="VXU23" s="235"/>
      <c r="VXV23" s="235"/>
      <c r="VXW23" s="235"/>
      <c r="VXX23" s="235"/>
      <c r="VXY23" s="235"/>
      <c r="VXZ23" s="235"/>
      <c r="VYA23" s="235"/>
      <c r="VYB23" s="235"/>
      <c r="VYC23" s="235"/>
      <c r="VYD23" s="235"/>
      <c r="VYE23" s="235"/>
      <c r="VYF23" s="235"/>
      <c r="VYG23" s="235"/>
      <c r="VYH23" s="235"/>
      <c r="VYI23" s="235"/>
      <c r="VYJ23" s="235"/>
      <c r="VYK23" s="235"/>
      <c r="VYL23" s="235"/>
      <c r="VYM23" s="235"/>
      <c r="VYN23" s="235"/>
      <c r="VYO23" s="235"/>
      <c r="VYP23" s="235"/>
      <c r="VYQ23" s="235"/>
      <c r="VYR23" s="235"/>
      <c r="VYS23" s="235"/>
      <c r="VYT23" s="235"/>
      <c r="VYU23" s="235"/>
      <c r="VYV23" s="235"/>
      <c r="VYW23" s="235"/>
      <c r="VYX23" s="235"/>
      <c r="VYY23" s="235"/>
      <c r="VYZ23" s="235"/>
      <c r="VZA23" s="235"/>
      <c r="VZB23" s="235"/>
      <c r="VZC23" s="235"/>
      <c r="VZD23" s="235"/>
      <c r="VZE23" s="235"/>
      <c r="VZF23" s="235"/>
      <c r="VZG23" s="235"/>
      <c r="VZH23" s="235"/>
      <c r="VZI23" s="235"/>
      <c r="VZJ23" s="235"/>
      <c r="VZK23" s="235"/>
      <c r="VZL23" s="235"/>
      <c r="VZM23" s="235"/>
      <c r="VZN23" s="235"/>
      <c r="VZO23" s="235"/>
      <c r="VZP23" s="235"/>
      <c r="VZQ23" s="235"/>
      <c r="VZR23" s="235"/>
      <c r="VZS23" s="235"/>
      <c r="VZT23" s="235"/>
      <c r="VZU23" s="235"/>
      <c r="VZV23" s="235"/>
      <c r="VZW23" s="235"/>
      <c r="VZX23" s="235"/>
      <c r="VZY23" s="235"/>
      <c r="VZZ23" s="235"/>
      <c r="WAA23" s="235"/>
      <c r="WAB23" s="235"/>
      <c r="WAC23" s="235"/>
      <c r="WAD23" s="235"/>
      <c r="WAE23" s="235"/>
      <c r="WAF23" s="235"/>
      <c r="WAG23" s="235"/>
      <c r="WAH23" s="235"/>
      <c r="WAI23" s="235"/>
      <c r="WAJ23" s="235"/>
      <c r="WAK23" s="235"/>
      <c r="WAL23" s="235"/>
      <c r="WAM23" s="235"/>
      <c r="WAN23" s="235"/>
      <c r="WAO23" s="235"/>
      <c r="WAP23" s="235"/>
      <c r="WAQ23" s="235"/>
      <c r="WAR23" s="235"/>
      <c r="WAS23" s="235"/>
      <c r="WAT23" s="235"/>
      <c r="WAU23" s="235"/>
      <c r="WAV23" s="235"/>
      <c r="WAW23" s="235"/>
      <c r="WAX23" s="235"/>
      <c r="WAY23" s="235"/>
      <c r="WAZ23" s="235"/>
      <c r="WBA23" s="235"/>
      <c r="WBB23" s="235"/>
      <c r="WBC23" s="235"/>
      <c r="WBD23" s="235"/>
      <c r="WBE23" s="235"/>
      <c r="WBF23" s="235"/>
      <c r="WBG23" s="235"/>
      <c r="WBH23" s="235"/>
      <c r="WBI23" s="235"/>
      <c r="WBJ23" s="235"/>
      <c r="WBK23" s="235"/>
      <c r="WBL23" s="235"/>
      <c r="WBM23" s="235"/>
      <c r="WBN23" s="235"/>
      <c r="WBO23" s="235"/>
      <c r="WBP23" s="235"/>
      <c r="WBQ23" s="235"/>
      <c r="WBR23" s="235"/>
      <c r="WBS23" s="235"/>
      <c r="WBT23" s="235"/>
      <c r="WBU23" s="235"/>
      <c r="WBV23" s="235"/>
      <c r="WBW23" s="235"/>
      <c r="WBX23" s="235"/>
      <c r="WBY23" s="235"/>
      <c r="WBZ23" s="235"/>
      <c r="WCA23" s="235"/>
      <c r="WCB23" s="235"/>
      <c r="WCC23" s="235"/>
      <c r="WCD23" s="235"/>
      <c r="WCE23" s="235"/>
      <c r="WCF23" s="235"/>
      <c r="WCG23" s="235"/>
      <c r="WCH23" s="235"/>
      <c r="WCI23" s="235"/>
      <c r="WCJ23" s="235"/>
      <c r="WCK23" s="235"/>
      <c r="WCL23" s="235"/>
      <c r="WCM23" s="235"/>
      <c r="WCN23" s="235"/>
      <c r="WCO23" s="235"/>
      <c r="WCP23" s="235"/>
      <c r="WCQ23" s="235"/>
      <c r="WCR23" s="235"/>
      <c r="WCS23" s="235"/>
      <c r="WCT23" s="235"/>
      <c r="WCU23" s="235"/>
      <c r="WCV23" s="235"/>
      <c r="WCW23" s="235"/>
      <c r="WCX23" s="235"/>
      <c r="WCY23" s="235"/>
      <c r="WCZ23" s="235"/>
      <c r="WDA23" s="235"/>
      <c r="WDB23" s="235"/>
      <c r="WDC23" s="235"/>
      <c r="WDD23" s="235"/>
      <c r="WDE23" s="235"/>
      <c r="WDF23" s="235"/>
      <c r="WDG23" s="235"/>
      <c r="WDH23" s="235"/>
      <c r="WDI23" s="235"/>
      <c r="WDJ23" s="235"/>
      <c r="WDK23" s="235"/>
      <c r="WDL23" s="235"/>
      <c r="WDM23" s="235"/>
      <c r="WDN23" s="235"/>
      <c r="WDO23" s="235"/>
      <c r="WDP23" s="235"/>
      <c r="WDQ23" s="235"/>
      <c r="WDR23" s="235"/>
      <c r="WDS23" s="235"/>
      <c r="WDT23" s="235"/>
      <c r="WDU23" s="235"/>
      <c r="WDV23" s="235"/>
      <c r="WDW23" s="235"/>
      <c r="WDX23" s="235"/>
      <c r="WDY23" s="235"/>
      <c r="WDZ23" s="235"/>
      <c r="WEA23" s="235"/>
      <c r="WEB23" s="235"/>
      <c r="WEC23" s="235"/>
      <c r="WED23" s="235"/>
      <c r="WEE23" s="235"/>
      <c r="WEF23" s="235"/>
      <c r="WEG23" s="235"/>
      <c r="WEH23" s="235"/>
      <c r="WEI23" s="235"/>
      <c r="WEJ23" s="235"/>
      <c r="WEK23" s="235"/>
      <c r="WEL23" s="235"/>
      <c r="WEM23" s="235"/>
      <c r="WEN23" s="235"/>
      <c r="WEO23" s="235"/>
      <c r="WEP23" s="235"/>
      <c r="WEQ23" s="235"/>
      <c r="WER23" s="235"/>
      <c r="WES23" s="235"/>
      <c r="WET23" s="235"/>
      <c r="WEU23" s="235"/>
      <c r="WEV23" s="235"/>
      <c r="WEW23" s="235"/>
      <c r="WEX23" s="235"/>
      <c r="WEY23" s="235"/>
      <c r="WEZ23" s="235"/>
      <c r="WFA23" s="235"/>
      <c r="WFB23" s="235"/>
      <c r="WFC23" s="235"/>
      <c r="WFD23" s="235"/>
      <c r="WFE23" s="235"/>
      <c r="WFF23" s="235"/>
      <c r="WFG23" s="235"/>
      <c r="WFH23" s="235"/>
      <c r="WFI23" s="235"/>
      <c r="WFJ23" s="235"/>
      <c r="WFK23" s="235"/>
      <c r="WFL23" s="235"/>
      <c r="WFM23" s="235"/>
      <c r="WFN23" s="235"/>
      <c r="WFO23" s="235"/>
      <c r="WFP23" s="235"/>
      <c r="WFQ23" s="235"/>
      <c r="WFR23" s="235"/>
      <c r="WFS23" s="235"/>
      <c r="WFT23" s="235"/>
      <c r="WFU23" s="235"/>
      <c r="WFV23" s="235"/>
      <c r="WFW23" s="235"/>
      <c r="WFX23" s="235"/>
      <c r="WFY23" s="235"/>
      <c r="WFZ23" s="235"/>
      <c r="WGA23" s="235"/>
      <c r="WGB23" s="235"/>
      <c r="WGC23" s="235"/>
      <c r="WGD23" s="235"/>
      <c r="WGE23" s="235"/>
      <c r="WGF23" s="235"/>
      <c r="WGG23" s="235"/>
      <c r="WGH23" s="235"/>
      <c r="WGI23" s="235"/>
      <c r="WGJ23" s="235"/>
      <c r="WGK23" s="235"/>
      <c r="WGL23" s="235"/>
      <c r="WGM23" s="235"/>
      <c r="WGN23" s="235"/>
      <c r="WGO23" s="235"/>
      <c r="WGP23" s="235"/>
      <c r="WGQ23" s="235"/>
      <c r="WGR23" s="235"/>
      <c r="WGS23" s="235"/>
      <c r="WGT23" s="235"/>
      <c r="WGU23" s="235"/>
      <c r="WGV23" s="235"/>
      <c r="WGW23" s="235"/>
      <c r="WGX23" s="235"/>
      <c r="WGY23" s="235"/>
      <c r="WGZ23" s="235"/>
      <c r="WHA23" s="235"/>
      <c r="WHB23" s="235"/>
      <c r="WHC23" s="235"/>
      <c r="WHD23" s="235"/>
      <c r="WHE23" s="235"/>
      <c r="WHF23" s="235"/>
      <c r="WHG23" s="235"/>
      <c r="WHH23" s="235"/>
      <c r="WHI23" s="235"/>
      <c r="WHJ23" s="235"/>
      <c r="WHK23" s="235"/>
      <c r="WHL23" s="235"/>
      <c r="WHM23" s="235"/>
      <c r="WHN23" s="235"/>
      <c r="WHO23" s="235"/>
      <c r="WHP23" s="235"/>
      <c r="WHQ23" s="235"/>
      <c r="WHR23" s="235"/>
      <c r="WHS23" s="235"/>
      <c r="WHT23" s="235"/>
      <c r="WHU23" s="235"/>
      <c r="WHV23" s="235"/>
      <c r="WHW23" s="235"/>
      <c r="WHX23" s="235"/>
      <c r="WHY23" s="235"/>
      <c r="WHZ23" s="235"/>
      <c r="WIA23" s="235"/>
      <c r="WIB23" s="235"/>
      <c r="WIC23" s="235"/>
      <c r="WID23" s="235"/>
      <c r="WIE23" s="235"/>
      <c r="WIF23" s="235"/>
      <c r="WIG23" s="235"/>
      <c r="WIH23" s="235"/>
      <c r="WII23" s="235"/>
      <c r="WIJ23" s="235"/>
      <c r="WIK23" s="235"/>
      <c r="WIL23" s="235"/>
      <c r="WIM23" s="235"/>
      <c r="WIN23" s="235"/>
      <c r="WIO23" s="235"/>
      <c r="WIP23" s="235"/>
      <c r="WIQ23" s="235"/>
      <c r="WIR23" s="235"/>
      <c r="WIS23" s="235"/>
      <c r="WIT23" s="235"/>
      <c r="WIU23" s="235"/>
      <c r="WIV23" s="235"/>
      <c r="WIW23" s="235"/>
      <c r="WIX23" s="235"/>
      <c r="WIY23" s="235"/>
      <c r="WIZ23" s="235"/>
      <c r="WJA23" s="235"/>
      <c r="WJB23" s="235"/>
      <c r="WJC23" s="235"/>
      <c r="WJD23" s="235"/>
      <c r="WJE23" s="235"/>
      <c r="WJF23" s="235"/>
      <c r="WJG23" s="235"/>
      <c r="WJH23" s="235"/>
      <c r="WJI23" s="235"/>
      <c r="WJJ23" s="235"/>
      <c r="WJK23" s="235"/>
      <c r="WJL23" s="235"/>
      <c r="WJM23" s="235"/>
      <c r="WJN23" s="235"/>
      <c r="WJO23" s="235"/>
      <c r="WJP23" s="235"/>
      <c r="WJQ23" s="235"/>
      <c r="WJR23" s="235"/>
      <c r="WJS23" s="235"/>
      <c r="WJT23" s="235"/>
      <c r="WJU23" s="235"/>
      <c r="WJV23" s="235"/>
      <c r="WJW23" s="235"/>
      <c r="WJX23" s="235"/>
      <c r="WJY23" s="235"/>
      <c r="WJZ23" s="235"/>
      <c r="WKA23" s="235"/>
      <c r="WKB23" s="235"/>
      <c r="WKC23" s="235"/>
      <c r="WKD23" s="235"/>
      <c r="WKE23" s="235"/>
      <c r="WKF23" s="235"/>
      <c r="WKG23" s="235"/>
      <c r="WKH23" s="235"/>
      <c r="WKI23" s="235"/>
      <c r="WKJ23" s="235"/>
      <c r="WKK23" s="235"/>
      <c r="WKL23" s="235"/>
      <c r="WKM23" s="235"/>
      <c r="WKN23" s="235"/>
      <c r="WKO23" s="235"/>
      <c r="WKP23" s="235"/>
      <c r="WKQ23" s="235"/>
      <c r="WKR23" s="235"/>
      <c r="WKS23" s="235"/>
      <c r="WKT23" s="235"/>
      <c r="WKU23" s="235"/>
      <c r="WKV23" s="235"/>
      <c r="WKW23" s="235"/>
      <c r="WKX23" s="235"/>
      <c r="WKY23" s="235"/>
      <c r="WKZ23" s="235"/>
      <c r="WLA23" s="235"/>
      <c r="WLB23" s="235"/>
      <c r="WLC23" s="235"/>
      <c r="WLD23" s="235"/>
      <c r="WLE23" s="235"/>
      <c r="WLF23" s="235"/>
      <c r="WLG23" s="235"/>
      <c r="WLH23" s="235"/>
      <c r="WLI23" s="235"/>
      <c r="WLJ23" s="235"/>
      <c r="WLK23" s="235"/>
      <c r="WLL23" s="235"/>
      <c r="WLM23" s="235"/>
      <c r="WLN23" s="235"/>
      <c r="WLO23" s="235"/>
      <c r="WLP23" s="235"/>
      <c r="WLQ23" s="235"/>
      <c r="WLR23" s="235"/>
      <c r="WLS23" s="235"/>
      <c r="WLT23" s="235"/>
      <c r="WLU23" s="235"/>
      <c r="WLV23" s="235"/>
      <c r="WLW23" s="235"/>
      <c r="WLX23" s="235"/>
      <c r="WLY23" s="235"/>
      <c r="WLZ23" s="235"/>
      <c r="WMA23" s="235"/>
      <c r="WMB23" s="235"/>
      <c r="WMC23" s="235"/>
      <c r="WMD23" s="235"/>
      <c r="WME23" s="235"/>
      <c r="WMF23" s="235"/>
      <c r="WMG23" s="235"/>
      <c r="WMH23" s="235"/>
      <c r="WMI23" s="235"/>
      <c r="WMJ23" s="235"/>
      <c r="WMK23" s="235"/>
      <c r="WML23" s="235"/>
      <c r="WMM23" s="235"/>
      <c r="WMN23" s="235"/>
      <c r="WMO23" s="235"/>
      <c r="WMP23" s="235"/>
      <c r="WMQ23" s="235"/>
      <c r="WMR23" s="235"/>
      <c r="WMS23" s="235"/>
      <c r="WMT23" s="235"/>
      <c r="WMU23" s="235"/>
      <c r="WMV23" s="235"/>
      <c r="WMW23" s="235"/>
      <c r="WMX23" s="235"/>
      <c r="WMY23" s="235"/>
      <c r="WMZ23" s="235"/>
      <c r="WNA23" s="235"/>
      <c r="WNB23" s="235"/>
      <c r="WNC23" s="235"/>
      <c r="WND23" s="235"/>
      <c r="WNE23" s="235"/>
      <c r="WNF23" s="235"/>
      <c r="WNG23" s="235"/>
      <c r="WNH23" s="235"/>
      <c r="WNI23" s="235"/>
      <c r="WNJ23" s="235"/>
      <c r="WNK23" s="235"/>
      <c r="WNL23" s="235"/>
      <c r="WNM23" s="235"/>
      <c r="WNN23" s="235"/>
      <c r="WNO23" s="235"/>
      <c r="WNP23" s="235"/>
      <c r="WNQ23" s="235"/>
      <c r="WNR23" s="235"/>
      <c r="WNS23" s="235"/>
      <c r="WNT23" s="235"/>
      <c r="WNU23" s="235"/>
      <c r="WNV23" s="235"/>
      <c r="WNW23" s="235"/>
      <c r="WNX23" s="235"/>
      <c r="WNY23" s="235"/>
      <c r="WNZ23" s="235"/>
      <c r="WOA23" s="235"/>
      <c r="WOB23" s="235"/>
      <c r="WOC23" s="235"/>
      <c r="WOD23" s="235"/>
      <c r="WOE23" s="235"/>
      <c r="WOF23" s="235"/>
      <c r="WOG23" s="235"/>
      <c r="WOH23" s="235"/>
      <c r="WOI23" s="235"/>
      <c r="WOJ23" s="235"/>
      <c r="WOK23" s="235"/>
      <c r="WOL23" s="235"/>
      <c r="WOM23" s="235"/>
      <c r="WON23" s="235"/>
      <c r="WOO23" s="235"/>
      <c r="WOP23" s="235"/>
      <c r="WOQ23" s="235"/>
      <c r="WOR23" s="235"/>
      <c r="WOS23" s="235"/>
      <c r="WOT23" s="235"/>
      <c r="WOU23" s="235"/>
      <c r="WOV23" s="235"/>
      <c r="WOW23" s="235"/>
      <c r="WOX23" s="235"/>
      <c r="WOY23" s="235"/>
      <c r="WOZ23" s="235"/>
      <c r="WPA23" s="235"/>
      <c r="WPB23" s="235"/>
      <c r="WPC23" s="235"/>
      <c r="WPD23" s="235"/>
      <c r="WPE23" s="235"/>
      <c r="WPF23" s="235"/>
      <c r="WPG23" s="235"/>
      <c r="WPH23" s="235"/>
      <c r="WPI23" s="235"/>
      <c r="WPJ23" s="235"/>
      <c r="WPK23" s="235"/>
      <c r="WPL23" s="235"/>
      <c r="WPM23" s="235"/>
      <c r="WPN23" s="235"/>
      <c r="WPO23" s="235"/>
      <c r="WPP23" s="235"/>
      <c r="WPQ23" s="235"/>
      <c r="WPR23" s="235"/>
      <c r="WPS23" s="235"/>
      <c r="WPT23" s="235"/>
      <c r="WPU23" s="235"/>
      <c r="WPV23" s="235"/>
      <c r="WPW23" s="235"/>
      <c r="WPX23" s="235"/>
      <c r="WPY23" s="235"/>
      <c r="WPZ23" s="235"/>
      <c r="WQA23" s="235"/>
      <c r="WQB23" s="235"/>
      <c r="WQC23" s="235"/>
      <c r="WQD23" s="235"/>
      <c r="WQE23" s="235"/>
      <c r="WQF23" s="235"/>
      <c r="WQG23" s="235"/>
      <c r="WQH23" s="235"/>
      <c r="WQI23" s="235"/>
      <c r="WQJ23" s="235"/>
      <c r="WQK23" s="235"/>
      <c r="WQL23" s="235"/>
      <c r="WQM23" s="235"/>
      <c r="WQN23" s="235"/>
      <c r="WQO23" s="235"/>
      <c r="WQP23" s="235"/>
      <c r="WQQ23" s="235"/>
      <c r="WQR23" s="235"/>
      <c r="WQS23" s="235"/>
      <c r="WQT23" s="235"/>
      <c r="WQU23" s="235"/>
      <c r="WQV23" s="235"/>
      <c r="WQW23" s="235"/>
      <c r="WQX23" s="235"/>
      <c r="WQY23" s="235"/>
      <c r="WQZ23" s="235"/>
      <c r="WRA23" s="235"/>
      <c r="WRB23" s="235"/>
      <c r="WRC23" s="235"/>
      <c r="WRD23" s="235"/>
      <c r="WRE23" s="235"/>
      <c r="WRF23" s="235"/>
      <c r="WRG23" s="235"/>
      <c r="WRH23" s="235"/>
      <c r="WRI23" s="235"/>
      <c r="WRJ23" s="235"/>
      <c r="WRK23" s="235"/>
      <c r="WRL23" s="235"/>
      <c r="WRM23" s="235"/>
      <c r="WRN23" s="235"/>
      <c r="WRO23" s="235"/>
      <c r="WRP23" s="235"/>
      <c r="WRQ23" s="235"/>
      <c r="WRR23" s="235"/>
      <c r="WRS23" s="235"/>
      <c r="WRT23" s="235"/>
      <c r="WRU23" s="235"/>
      <c r="WRV23" s="235"/>
      <c r="WRW23" s="235"/>
      <c r="WRX23" s="235"/>
      <c r="WRY23" s="235"/>
      <c r="WRZ23" s="235"/>
      <c r="WSA23" s="235"/>
      <c r="WSB23" s="235"/>
      <c r="WSC23" s="235"/>
      <c r="WSD23" s="235"/>
      <c r="WSE23" s="235"/>
      <c r="WSF23" s="235"/>
      <c r="WSG23" s="235"/>
      <c r="WSH23" s="235"/>
      <c r="WSI23" s="235"/>
      <c r="WSJ23" s="235"/>
      <c r="WSK23" s="235"/>
      <c r="WSL23" s="235"/>
      <c r="WSM23" s="235"/>
      <c r="WSN23" s="235"/>
      <c r="WSO23" s="235"/>
      <c r="WSP23" s="235"/>
      <c r="WSQ23" s="235"/>
      <c r="WSR23" s="235"/>
      <c r="WSS23" s="235"/>
      <c r="WST23" s="235"/>
      <c r="WSU23" s="235"/>
      <c r="WSV23" s="235"/>
      <c r="WSW23" s="235"/>
      <c r="WSX23" s="235"/>
      <c r="WSY23" s="235"/>
      <c r="WSZ23" s="235"/>
      <c r="WTA23" s="235"/>
      <c r="WTB23" s="235"/>
      <c r="WTC23" s="235"/>
      <c r="WTD23" s="235"/>
      <c r="WTE23" s="235"/>
      <c r="WTF23" s="235"/>
      <c r="WTG23" s="235"/>
      <c r="WTH23" s="235"/>
      <c r="WTI23" s="235"/>
      <c r="WTJ23" s="235"/>
      <c r="WTK23" s="235"/>
      <c r="WTL23" s="235"/>
      <c r="WTM23" s="235"/>
      <c r="WTN23" s="235"/>
      <c r="WTO23" s="235"/>
      <c r="WTP23" s="235"/>
      <c r="WTQ23" s="235"/>
      <c r="WTR23" s="235"/>
      <c r="WTS23" s="235"/>
      <c r="WTT23" s="235"/>
      <c r="WTU23" s="235"/>
      <c r="WTV23" s="235"/>
      <c r="WTW23" s="235"/>
      <c r="WTX23" s="235"/>
      <c r="WTY23" s="235"/>
      <c r="WTZ23" s="235"/>
      <c r="WUA23" s="235"/>
      <c r="WUB23" s="235"/>
      <c r="WUC23" s="235"/>
      <c r="WUD23" s="235"/>
      <c r="WUE23" s="235"/>
      <c r="WUF23" s="235"/>
      <c r="WUG23" s="235"/>
      <c r="WUH23" s="235"/>
      <c r="WUI23" s="235"/>
      <c r="WUJ23" s="235"/>
      <c r="WUK23" s="235"/>
      <c r="WUL23" s="235"/>
      <c r="WUM23" s="235"/>
      <c r="WUN23" s="235"/>
      <c r="WUO23" s="235"/>
      <c r="WUP23" s="235"/>
      <c r="WUQ23" s="235"/>
      <c r="WUR23" s="235"/>
      <c r="WUS23" s="235"/>
      <c r="WUT23" s="235"/>
      <c r="WUU23" s="235"/>
      <c r="WUV23" s="235"/>
      <c r="WUW23" s="235"/>
      <c r="WUX23" s="235"/>
      <c r="WUY23" s="235"/>
      <c r="WUZ23" s="235"/>
      <c r="WVA23" s="235"/>
      <c r="WVB23" s="235"/>
      <c r="WVC23" s="235"/>
      <c r="WVD23" s="235"/>
      <c r="WVE23" s="235"/>
      <c r="WVF23" s="235"/>
      <c r="WVG23" s="235"/>
      <c r="WVH23" s="235"/>
      <c r="WVI23" s="235"/>
      <c r="WVJ23" s="235"/>
      <c r="WVK23" s="235"/>
      <c r="WVL23" s="235"/>
      <c r="WVM23" s="235"/>
      <c r="WVN23" s="235"/>
      <c r="WVO23" s="235"/>
      <c r="WVP23" s="235"/>
      <c r="WVQ23" s="235"/>
      <c r="WVR23" s="235"/>
      <c r="WVS23" s="235"/>
      <c r="WVT23" s="235"/>
      <c r="WVU23" s="235"/>
      <c r="WVV23" s="235"/>
      <c r="WVW23" s="235"/>
      <c r="WVX23" s="235"/>
      <c r="WVY23" s="235"/>
      <c r="WVZ23" s="235"/>
      <c r="WWA23" s="235"/>
      <c r="WWB23" s="235"/>
      <c r="WWC23" s="235"/>
      <c r="WWD23" s="235"/>
      <c r="WWE23" s="235"/>
      <c r="WWF23" s="235"/>
      <c r="WWG23" s="235"/>
      <c r="WWH23" s="235"/>
      <c r="WWI23" s="235"/>
      <c r="WWJ23" s="235"/>
      <c r="WWK23" s="235"/>
      <c r="WWL23" s="235"/>
      <c r="WWM23" s="235"/>
      <c r="WWN23" s="235"/>
      <c r="WWO23" s="235"/>
      <c r="WWP23" s="235"/>
      <c r="WWQ23" s="235"/>
      <c r="WWR23" s="235"/>
      <c r="WWS23" s="235"/>
      <c r="WWT23" s="235"/>
      <c r="WWU23" s="235"/>
      <c r="WWV23" s="235"/>
      <c r="WWW23" s="235"/>
      <c r="WWX23" s="235"/>
      <c r="WWY23" s="235"/>
      <c r="WWZ23" s="235"/>
      <c r="WXA23" s="235"/>
      <c r="WXB23" s="235"/>
      <c r="WXC23" s="235"/>
      <c r="WXD23" s="235"/>
      <c r="WXE23" s="235"/>
      <c r="WXF23" s="235"/>
      <c r="WXG23" s="235"/>
      <c r="WXH23" s="235"/>
      <c r="WXI23" s="235"/>
      <c r="WXJ23" s="235"/>
      <c r="WXK23" s="235"/>
      <c r="WXL23" s="235"/>
      <c r="WXM23" s="235"/>
      <c r="WXN23" s="235"/>
      <c r="WXO23" s="235"/>
      <c r="WXP23" s="235"/>
      <c r="WXQ23" s="235"/>
      <c r="WXR23" s="235"/>
      <c r="WXS23" s="235"/>
      <c r="WXT23" s="235"/>
      <c r="WXU23" s="235"/>
      <c r="WXV23" s="235"/>
      <c r="WXW23" s="235"/>
      <c r="WXX23" s="235"/>
      <c r="WXY23" s="235"/>
      <c r="WXZ23" s="235"/>
      <c r="WYA23" s="235"/>
      <c r="WYB23" s="235"/>
      <c r="WYC23" s="235"/>
      <c r="WYD23" s="235"/>
      <c r="WYE23" s="235"/>
      <c r="WYF23" s="235"/>
      <c r="WYG23" s="235"/>
      <c r="WYH23" s="235"/>
      <c r="WYI23" s="235"/>
      <c r="WYJ23" s="235"/>
      <c r="WYK23" s="235"/>
      <c r="WYL23" s="235"/>
      <c r="WYM23" s="235"/>
      <c r="WYN23" s="235"/>
      <c r="WYO23" s="235"/>
      <c r="WYP23" s="235"/>
      <c r="WYQ23" s="235"/>
      <c r="WYR23" s="235"/>
      <c r="WYS23" s="235"/>
      <c r="WYT23" s="235"/>
      <c r="WYU23" s="235"/>
      <c r="WYV23" s="235"/>
      <c r="WYW23" s="235"/>
      <c r="WYX23" s="235"/>
      <c r="WYY23" s="235"/>
      <c r="WYZ23" s="235"/>
      <c r="WZA23" s="235"/>
      <c r="WZB23" s="235"/>
      <c r="WZC23" s="235"/>
      <c r="WZD23" s="235"/>
      <c r="WZE23" s="235"/>
      <c r="WZF23" s="235"/>
      <c r="WZG23" s="235"/>
      <c r="WZH23" s="235"/>
      <c r="WZI23" s="235"/>
      <c r="WZJ23" s="235"/>
      <c r="WZK23" s="235"/>
      <c r="WZL23" s="235"/>
      <c r="WZM23" s="235"/>
      <c r="WZN23" s="235"/>
      <c r="WZO23" s="235"/>
      <c r="WZP23" s="235"/>
      <c r="WZQ23" s="235"/>
      <c r="WZR23" s="235"/>
      <c r="WZS23" s="235"/>
      <c r="WZT23" s="235"/>
      <c r="WZU23" s="235"/>
      <c r="WZV23" s="235"/>
      <c r="WZW23" s="235"/>
      <c r="WZX23" s="235"/>
      <c r="WZY23" s="235"/>
      <c r="WZZ23" s="235"/>
      <c r="XAA23" s="235"/>
      <c r="XAB23" s="235"/>
      <c r="XAC23" s="235"/>
      <c r="XAD23" s="235"/>
      <c r="XAE23" s="235"/>
      <c r="XAF23" s="235"/>
      <c r="XAG23" s="235"/>
      <c r="XAH23" s="235"/>
      <c r="XAI23" s="235"/>
      <c r="XAJ23" s="235"/>
      <c r="XAK23" s="235"/>
      <c r="XAL23" s="235"/>
      <c r="XAM23" s="235"/>
      <c r="XAN23" s="235"/>
      <c r="XAO23" s="235"/>
      <c r="XAP23" s="235"/>
      <c r="XAQ23" s="235"/>
      <c r="XAR23" s="235"/>
      <c r="XAS23" s="235"/>
      <c r="XAT23" s="235"/>
      <c r="XAU23" s="235"/>
      <c r="XAV23" s="235"/>
      <c r="XAW23" s="235"/>
      <c r="XAX23" s="235"/>
      <c r="XAY23" s="235"/>
      <c r="XAZ23" s="235"/>
      <c r="XBA23" s="235"/>
      <c r="XBB23" s="235"/>
      <c r="XBC23" s="235"/>
      <c r="XBD23" s="235"/>
      <c r="XBE23" s="235"/>
      <c r="XBF23" s="235"/>
      <c r="XBG23" s="235"/>
      <c r="XBH23" s="235"/>
      <c r="XBI23" s="235"/>
      <c r="XBJ23" s="235"/>
      <c r="XBK23" s="235"/>
      <c r="XBL23" s="235"/>
      <c r="XBM23" s="235"/>
      <c r="XBN23" s="235"/>
      <c r="XBO23" s="235"/>
      <c r="XBP23" s="235"/>
      <c r="XBQ23" s="235"/>
      <c r="XBR23" s="235"/>
      <c r="XBS23" s="235"/>
      <c r="XBT23" s="235"/>
      <c r="XBU23" s="235"/>
      <c r="XBV23" s="235"/>
      <c r="XBW23" s="235"/>
      <c r="XBX23" s="235"/>
      <c r="XBY23" s="235"/>
      <c r="XBZ23" s="235"/>
      <c r="XCA23" s="235"/>
      <c r="XCB23" s="235"/>
      <c r="XCC23" s="235"/>
      <c r="XCD23" s="235"/>
      <c r="XCE23" s="235"/>
      <c r="XCF23" s="235"/>
      <c r="XCG23" s="235"/>
      <c r="XCH23" s="235"/>
      <c r="XCI23" s="235"/>
      <c r="XCJ23" s="235"/>
      <c r="XCK23" s="235"/>
      <c r="XCL23" s="235"/>
      <c r="XCM23" s="235"/>
      <c r="XCN23" s="235"/>
      <c r="XCO23" s="235"/>
      <c r="XCP23" s="235"/>
      <c r="XCQ23" s="235"/>
      <c r="XCR23" s="235"/>
      <c r="XCS23" s="235"/>
      <c r="XCT23" s="235"/>
      <c r="XCU23" s="235"/>
      <c r="XCV23" s="235"/>
      <c r="XCW23" s="235"/>
      <c r="XCX23" s="235"/>
      <c r="XCY23" s="235"/>
      <c r="XCZ23" s="235"/>
      <c r="XDA23" s="235"/>
      <c r="XDB23" s="235"/>
      <c r="XDC23" s="235"/>
      <c r="XDD23" s="235"/>
      <c r="XDE23" s="235"/>
      <c r="XDF23" s="235"/>
      <c r="XDG23" s="235"/>
      <c r="XDH23" s="235"/>
      <c r="XDI23" s="235"/>
      <c r="XDJ23" s="235"/>
      <c r="XDK23" s="235"/>
      <c r="XDL23" s="235"/>
      <c r="XDM23" s="235"/>
      <c r="XDN23" s="235"/>
      <c r="XDO23" s="235"/>
      <c r="XDP23" s="235"/>
      <c r="XDQ23" s="235"/>
      <c r="XDR23" s="235"/>
      <c r="XDS23" s="235"/>
      <c r="XDT23" s="235"/>
      <c r="XDU23" s="235"/>
      <c r="XDV23" s="235"/>
      <c r="XDW23" s="235"/>
      <c r="XDX23" s="235"/>
      <c r="XDY23" s="235"/>
      <c r="XDZ23" s="235"/>
      <c r="XEA23" s="235"/>
      <c r="XEB23" s="235"/>
      <c r="XEC23" s="235"/>
      <c r="XED23" s="235"/>
      <c r="XEE23" s="235"/>
      <c r="XEF23" s="235"/>
      <c r="XEG23" s="235"/>
      <c r="XEH23" s="235"/>
      <c r="XEI23" s="235"/>
      <c r="XEJ23" s="235"/>
      <c r="XEK23" s="235"/>
      <c r="XEL23" s="235"/>
      <c r="XEM23" s="235"/>
      <c r="XEN23" s="235"/>
      <c r="XEO23" s="235"/>
      <c r="XEP23" s="235"/>
      <c r="XEQ23" s="235"/>
      <c r="XER23" s="235"/>
      <c r="XES23" s="235"/>
      <c r="XET23" s="235"/>
      <c r="XEU23" s="235"/>
      <c r="XEV23" s="235"/>
      <c r="XEW23" s="235"/>
      <c r="XEX23" s="235"/>
      <c r="XEY23" s="235"/>
      <c r="XEZ23" s="235"/>
      <c r="XFA23" s="235"/>
      <c r="XFB23" s="235"/>
      <c r="XFC23" s="235"/>
      <c r="XFD23" s="235"/>
    </row>
    <row r="24" s="213" customFormat="1" ht="18" customHeight="1" spans="1:37 14370:16384">
      <c r="A24" s="236" t="s">
        <v>150</v>
      </c>
      <c r="B24" s="233">
        <f t="shared" si="0"/>
        <v>1000</v>
      </c>
      <c r="C24" s="233">
        <f t="shared" si="1"/>
        <v>0</v>
      </c>
      <c r="D24" s="209"/>
      <c r="E24" s="209"/>
      <c r="F24" s="209"/>
      <c r="G24" s="209"/>
      <c r="H24" s="233">
        <f t="shared" si="5"/>
        <v>0</v>
      </c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33">
        <f t="shared" si="2"/>
        <v>0</v>
      </c>
      <c r="T24" s="209"/>
      <c r="U24" s="209"/>
      <c r="V24" s="209"/>
      <c r="W24" s="209"/>
      <c r="X24" s="209"/>
      <c r="Y24" s="233">
        <f t="shared" si="3"/>
        <v>0</v>
      </c>
      <c r="Z24" s="209"/>
      <c r="AA24" s="209"/>
      <c r="AB24" s="209"/>
      <c r="AC24" s="209"/>
      <c r="AD24" s="233">
        <f t="shared" si="4"/>
        <v>0</v>
      </c>
      <c r="AE24" s="209"/>
      <c r="AF24" s="209"/>
      <c r="AG24" s="209"/>
      <c r="AH24" s="209"/>
      <c r="AI24" s="209"/>
      <c r="AJ24" s="209">
        <v>1000</v>
      </c>
      <c r="AK24" s="209"/>
      <c r="AL24" s="213"/>
      <c r="AM24" s="213"/>
      <c r="UFR24" s="235"/>
      <c r="UFS24" s="235"/>
      <c r="UFT24" s="235"/>
      <c r="UFU24" s="235"/>
      <c r="UFV24" s="235"/>
      <c r="UFW24" s="235"/>
      <c r="UFX24" s="235"/>
      <c r="UFY24" s="235"/>
      <c r="UFZ24" s="235"/>
      <c r="UGA24" s="235"/>
      <c r="UGB24" s="235"/>
      <c r="UGC24" s="235"/>
      <c r="UGD24" s="235"/>
      <c r="UGE24" s="235"/>
      <c r="UGF24" s="235"/>
      <c r="UGG24" s="235"/>
      <c r="UGH24" s="235"/>
      <c r="UGI24" s="235"/>
      <c r="UGJ24" s="235"/>
      <c r="UGK24" s="235"/>
      <c r="UGL24" s="235"/>
      <c r="UGM24" s="235"/>
      <c r="UGN24" s="235"/>
      <c r="UGO24" s="235"/>
      <c r="UGP24" s="235"/>
      <c r="UGQ24" s="235"/>
      <c r="UGR24" s="235"/>
      <c r="UGS24" s="235"/>
      <c r="UGT24" s="235"/>
      <c r="UGU24" s="235"/>
      <c r="UGV24" s="235"/>
      <c r="UGW24" s="235"/>
      <c r="UGX24" s="235"/>
      <c r="UGY24" s="235"/>
      <c r="UGZ24" s="235"/>
      <c r="UHA24" s="235"/>
      <c r="UHB24" s="235"/>
      <c r="UHC24" s="235"/>
      <c r="UHD24" s="235"/>
      <c r="UHE24" s="235"/>
      <c r="UHF24" s="235"/>
      <c r="UHG24" s="235"/>
      <c r="UHH24" s="235"/>
      <c r="UHI24" s="235"/>
      <c r="UHJ24" s="235"/>
      <c r="UHK24" s="235"/>
      <c r="UHL24" s="235"/>
      <c r="UHM24" s="235"/>
      <c r="UHN24" s="235"/>
      <c r="UHO24" s="235"/>
      <c r="UHP24" s="235"/>
      <c r="UHQ24" s="235"/>
      <c r="UHR24" s="235"/>
      <c r="UHS24" s="235"/>
      <c r="UHT24" s="235"/>
      <c r="UHU24" s="235"/>
      <c r="UHV24" s="235"/>
      <c r="UHW24" s="235"/>
      <c r="UHX24" s="235"/>
      <c r="UHY24" s="235"/>
      <c r="UHZ24" s="235"/>
      <c r="UIA24" s="235"/>
      <c r="UIB24" s="235"/>
      <c r="UIC24" s="235"/>
      <c r="UID24" s="235"/>
      <c r="UIE24" s="235"/>
      <c r="UIF24" s="235"/>
      <c r="UIG24" s="235"/>
      <c r="UIH24" s="235"/>
      <c r="UII24" s="235"/>
      <c r="UIJ24" s="235"/>
      <c r="UIK24" s="235"/>
      <c r="UIL24" s="235"/>
      <c r="UIM24" s="235"/>
      <c r="UIN24" s="235"/>
      <c r="UIO24" s="235"/>
      <c r="UIP24" s="235"/>
      <c r="UIQ24" s="235"/>
      <c r="UIR24" s="235"/>
      <c r="UIS24" s="235"/>
      <c r="UIT24" s="235"/>
      <c r="UIU24" s="235"/>
      <c r="UIV24" s="235"/>
      <c r="UIW24" s="235"/>
      <c r="UIX24" s="235"/>
      <c r="UIY24" s="235"/>
      <c r="UIZ24" s="235"/>
      <c r="UJA24" s="235"/>
      <c r="UJB24" s="235"/>
      <c r="UJC24" s="235"/>
      <c r="UJD24" s="235"/>
      <c r="UJE24" s="235"/>
      <c r="UJF24" s="235"/>
      <c r="UJG24" s="235"/>
      <c r="UJH24" s="235"/>
      <c r="UJI24" s="235"/>
      <c r="UJJ24" s="235"/>
      <c r="UJK24" s="235"/>
      <c r="UJL24" s="235"/>
      <c r="UJM24" s="235"/>
      <c r="UJN24" s="235"/>
      <c r="UJO24" s="235"/>
      <c r="UJP24" s="235"/>
      <c r="UJQ24" s="235"/>
      <c r="UJR24" s="235"/>
      <c r="UJS24" s="235"/>
      <c r="UJT24" s="235"/>
      <c r="UJU24" s="235"/>
      <c r="UJV24" s="235"/>
      <c r="UJW24" s="235"/>
      <c r="UJX24" s="235"/>
      <c r="UJY24" s="235"/>
      <c r="UJZ24" s="235"/>
      <c r="UKA24" s="235"/>
      <c r="UKB24" s="235"/>
      <c r="UKC24" s="235"/>
      <c r="UKD24" s="235"/>
      <c r="UKE24" s="235"/>
      <c r="UKF24" s="235"/>
      <c r="UKG24" s="235"/>
      <c r="UKH24" s="235"/>
      <c r="UKI24" s="235"/>
      <c r="UKJ24" s="235"/>
      <c r="UKK24" s="235"/>
      <c r="UKL24" s="235"/>
      <c r="UKM24" s="235"/>
      <c r="UKN24" s="235"/>
      <c r="UKO24" s="235"/>
      <c r="UKP24" s="235"/>
      <c r="UKQ24" s="235"/>
      <c r="UKR24" s="235"/>
      <c r="UKS24" s="235"/>
      <c r="UKT24" s="235"/>
      <c r="UKU24" s="235"/>
      <c r="UKV24" s="235"/>
      <c r="UKW24" s="235"/>
      <c r="UKX24" s="235"/>
      <c r="UKY24" s="235"/>
      <c r="UKZ24" s="235"/>
      <c r="ULA24" s="235"/>
      <c r="ULB24" s="235"/>
      <c r="ULC24" s="235"/>
      <c r="ULD24" s="235"/>
      <c r="ULE24" s="235"/>
      <c r="ULF24" s="235"/>
      <c r="ULG24" s="235"/>
      <c r="ULH24" s="235"/>
      <c r="ULI24" s="235"/>
      <c r="ULJ24" s="235"/>
      <c r="ULK24" s="235"/>
      <c r="ULL24" s="235"/>
      <c r="ULM24" s="235"/>
      <c r="ULN24" s="235"/>
      <c r="ULO24" s="235"/>
      <c r="ULP24" s="235"/>
      <c r="ULQ24" s="235"/>
      <c r="ULR24" s="235"/>
      <c r="ULS24" s="235"/>
      <c r="ULT24" s="235"/>
      <c r="ULU24" s="235"/>
      <c r="ULV24" s="235"/>
      <c r="ULW24" s="235"/>
      <c r="ULX24" s="235"/>
      <c r="ULY24" s="235"/>
      <c r="ULZ24" s="235"/>
      <c r="UMA24" s="235"/>
      <c r="UMB24" s="235"/>
      <c r="UMC24" s="235"/>
      <c r="UMD24" s="235"/>
      <c r="UME24" s="235"/>
      <c r="UMF24" s="235"/>
      <c r="UMG24" s="235"/>
      <c r="UMH24" s="235"/>
      <c r="UMI24" s="235"/>
      <c r="UMJ24" s="235"/>
      <c r="UMK24" s="235"/>
      <c r="UML24" s="235"/>
      <c r="UMM24" s="235"/>
      <c r="UMN24" s="235"/>
      <c r="UMO24" s="235"/>
      <c r="UMP24" s="235"/>
      <c r="UMQ24" s="235"/>
      <c r="UMR24" s="235"/>
      <c r="UMS24" s="235"/>
      <c r="UMT24" s="235"/>
      <c r="UMU24" s="235"/>
      <c r="UMV24" s="235"/>
      <c r="UMW24" s="235"/>
      <c r="UMX24" s="235"/>
      <c r="UMY24" s="235"/>
      <c r="UMZ24" s="235"/>
      <c r="UNA24" s="235"/>
      <c r="UNB24" s="235"/>
      <c r="UNC24" s="235"/>
      <c r="UND24" s="235"/>
      <c r="UNE24" s="235"/>
      <c r="UNF24" s="235"/>
      <c r="UNG24" s="235"/>
      <c r="UNH24" s="235"/>
      <c r="UNI24" s="235"/>
      <c r="UNJ24" s="235"/>
      <c r="UNK24" s="235"/>
      <c r="UNL24" s="235"/>
      <c r="UNM24" s="235"/>
      <c r="UNN24" s="235"/>
      <c r="UNO24" s="235"/>
      <c r="UNP24" s="235"/>
      <c r="UNQ24" s="235"/>
      <c r="UNR24" s="235"/>
      <c r="UNS24" s="235"/>
      <c r="UNT24" s="235"/>
      <c r="UNU24" s="235"/>
      <c r="UNV24" s="235"/>
      <c r="UNW24" s="235"/>
      <c r="UNX24" s="235"/>
      <c r="UNY24" s="235"/>
      <c r="UNZ24" s="235"/>
      <c r="UOA24" s="235"/>
      <c r="UOB24" s="235"/>
      <c r="UOC24" s="235"/>
      <c r="UOD24" s="235"/>
      <c r="UOE24" s="235"/>
      <c r="UOF24" s="235"/>
      <c r="UOG24" s="235"/>
      <c r="UOH24" s="235"/>
      <c r="UOI24" s="235"/>
      <c r="UOJ24" s="235"/>
      <c r="UOK24" s="235"/>
      <c r="UOL24" s="235"/>
      <c r="UOM24" s="235"/>
      <c r="UON24" s="235"/>
      <c r="UOO24" s="235"/>
      <c r="UOP24" s="235"/>
      <c r="UOQ24" s="235"/>
      <c r="UOR24" s="235"/>
      <c r="UOS24" s="235"/>
      <c r="UOT24" s="235"/>
      <c r="UOU24" s="235"/>
      <c r="UOV24" s="235"/>
      <c r="UOW24" s="235"/>
      <c r="UOX24" s="235"/>
      <c r="UOY24" s="235"/>
      <c r="UOZ24" s="235"/>
      <c r="UPA24" s="235"/>
      <c r="UPB24" s="235"/>
      <c r="UPC24" s="235"/>
      <c r="UPD24" s="235"/>
      <c r="UPE24" s="235"/>
      <c r="UPF24" s="235"/>
      <c r="UPG24" s="235"/>
      <c r="UPH24" s="235"/>
      <c r="UPI24" s="235"/>
      <c r="UPJ24" s="235"/>
      <c r="UPK24" s="235"/>
      <c r="UPL24" s="235"/>
      <c r="UPM24" s="235"/>
      <c r="UPN24" s="235"/>
      <c r="UPO24" s="235"/>
      <c r="UPP24" s="235"/>
      <c r="UPQ24" s="235"/>
      <c r="UPR24" s="235"/>
      <c r="UPS24" s="235"/>
      <c r="UPT24" s="235"/>
      <c r="UPU24" s="235"/>
      <c r="UPV24" s="235"/>
      <c r="UPW24" s="235"/>
      <c r="UPX24" s="235"/>
      <c r="UPY24" s="235"/>
      <c r="UPZ24" s="235"/>
      <c r="UQA24" s="235"/>
      <c r="UQB24" s="235"/>
      <c r="UQC24" s="235"/>
      <c r="UQD24" s="235"/>
      <c r="UQE24" s="235"/>
      <c r="UQF24" s="235"/>
      <c r="UQG24" s="235"/>
      <c r="UQH24" s="235"/>
      <c r="UQI24" s="235"/>
      <c r="UQJ24" s="235"/>
      <c r="UQK24" s="235"/>
      <c r="UQL24" s="235"/>
      <c r="UQM24" s="235"/>
      <c r="UQN24" s="235"/>
      <c r="UQO24" s="235"/>
      <c r="UQP24" s="235"/>
      <c r="UQQ24" s="235"/>
      <c r="UQR24" s="235"/>
      <c r="UQS24" s="235"/>
      <c r="UQT24" s="235"/>
      <c r="UQU24" s="235"/>
      <c r="UQV24" s="235"/>
      <c r="UQW24" s="235"/>
      <c r="UQX24" s="235"/>
      <c r="UQY24" s="235"/>
      <c r="UQZ24" s="235"/>
      <c r="URA24" s="235"/>
      <c r="URB24" s="235"/>
      <c r="URC24" s="235"/>
      <c r="URD24" s="235"/>
      <c r="URE24" s="235"/>
      <c r="URF24" s="235"/>
      <c r="URG24" s="235"/>
      <c r="URH24" s="235"/>
      <c r="URI24" s="235"/>
      <c r="URJ24" s="235"/>
      <c r="URK24" s="235"/>
      <c r="URL24" s="235"/>
      <c r="URM24" s="235"/>
      <c r="URN24" s="235"/>
      <c r="URO24" s="235"/>
      <c r="URP24" s="235"/>
      <c r="URQ24" s="235"/>
      <c r="URR24" s="235"/>
      <c r="URS24" s="235"/>
      <c r="URT24" s="235"/>
      <c r="URU24" s="235"/>
      <c r="URV24" s="235"/>
      <c r="URW24" s="235"/>
      <c r="URX24" s="235"/>
      <c r="URY24" s="235"/>
      <c r="URZ24" s="235"/>
      <c r="USA24" s="235"/>
      <c r="USB24" s="235"/>
      <c r="USC24" s="235"/>
      <c r="USD24" s="235"/>
      <c r="USE24" s="235"/>
      <c r="USF24" s="235"/>
      <c r="USG24" s="235"/>
      <c r="USH24" s="235"/>
      <c r="USI24" s="235"/>
      <c r="USJ24" s="235"/>
      <c r="USK24" s="235"/>
      <c r="USL24" s="235"/>
      <c r="USM24" s="235"/>
      <c r="USN24" s="235"/>
      <c r="USO24" s="235"/>
      <c r="USP24" s="235"/>
      <c r="USQ24" s="235"/>
      <c r="USR24" s="235"/>
      <c r="USS24" s="235"/>
      <c r="UST24" s="235"/>
      <c r="USU24" s="235"/>
      <c r="USV24" s="235"/>
      <c r="USW24" s="235"/>
      <c r="USX24" s="235"/>
      <c r="USY24" s="235"/>
      <c r="USZ24" s="235"/>
      <c r="UTA24" s="235"/>
      <c r="UTB24" s="235"/>
      <c r="UTC24" s="235"/>
      <c r="UTD24" s="235"/>
      <c r="UTE24" s="235"/>
      <c r="UTF24" s="235"/>
      <c r="UTG24" s="235"/>
      <c r="UTH24" s="235"/>
      <c r="UTI24" s="235"/>
      <c r="UTJ24" s="235"/>
      <c r="UTK24" s="235"/>
      <c r="UTL24" s="235"/>
      <c r="UTM24" s="235"/>
      <c r="UTN24" s="235"/>
      <c r="UTO24" s="235"/>
      <c r="UTP24" s="235"/>
      <c r="UTQ24" s="235"/>
      <c r="UTR24" s="235"/>
      <c r="UTS24" s="235"/>
      <c r="UTT24" s="235"/>
      <c r="UTU24" s="235"/>
      <c r="UTV24" s="235"/>
      <c r="UTW24" s="235"/>
      <c r="UTX24" s="235"/>
      <c r="UTY24" s="235"/>
      <c r="UTZ24" s="235"/>
      <c r="UUA24" s="235"/>
      <c r="UUB24" s="235"/>
      <c r="UUC24" s="235"/>
      <c r="UUD24" s="235"/>
      <c r="UUE24" s="235"/>
      <c r="UUF24" s="235"/>
      <c r="UUG24" s="235"/>
      <c r="UUH24" s="235"/>
      <c r="UUI24" s="235"/>
      <c r="UUJ24" s="235"/>
      <c r="UUK24" s="235"/>
      <c r="UUL24" s="235"/>
      <c r="UUM24" s="235"/>
      <c r="UUN24" s="235"/>
      <c r="UUO24" s="235"/>
      <c r="UUP24" s="235"/>
      <c r="UUQ24" s="235"/>
      <c r="UUR24" s="235"/>
      <c r="UUS24" s="235"/>
      <c r="UUT24" s="235"/>
      <c r="UUU24" s="235"/>
      <c r="UUV24" s="235"/>
      <c r="UUW24" s="235"/>
      <c r="UUX24" s="235"/>
      <c r="UUY24" s="235"/>
      <c r="UUZ24" s="235"/>
      <c r="UVA24" s="235"/>
      <c r="UVB24" s="235"/>
      <c r="UVC24" s="235"/>
      <c r="UVD24" s="235"/>
      <c r="UVE24" s="235"/>
      <c r="UVF24" s="235"/>
      <c r="UVG24" s="235"/>
      <c r="UVH24" s="235"/>
      <c r="UVI24" s="235"/>
      <c r="UVJ24" s="235"/>
      <c r="UVK24" s="235"/>
      <c r="UVL24" s="235"/>
      <c r="UVM24" s="235"/>
      <c r="UVN24" s="235"/>
      <c r="UVO24" s="235"/>
      <c r="UVP24" s="235"/>
      <c r="UVQ24" s="235"/>
      <c r="UVR24" s="235"/>
      <c r="UVS24" s="235"/>
      <c r="UVT24" s="235"/>
      <c r="UVU24" s="235"/>
      <c r="UVV24" s="235"/>
      <c r="UVW24" s="235"/>
      <c r="UVX24" s="235"/>
      <c r="UVY24" s="235"/>
      <c r="UVZ24" s="235"/>
      <c r="UWA24" s="235"/>
      <c r="UWB24" s="235"/>
      <c r="UWC24" s="235"/>
      <c r="UWD24" s="235"/>
      <c r="UWE24" s="235"/>
      <c r="UWF24" s="235"/>
      <c r="UWG24" s="235"/>
      <c r="UWH24" s="235"/>
      <c r="UWI24" s="235"/>
      <c r="UWJ24" s="235"/>
      <c r="UWK24" s="235"/>
      <c r="UWL24" s="235"/>
      <c r="UWM24" s="235"/>
      <c r="UWN24" s="235"/>
      <c r="UWO24" s="235"/>
      <c r="UWP24" s="235"/>
      <c r="UWQ24" s="235"/>
      <c r="UWR24" s="235"/>
      <c r="UWS24" s="235"/>
      <c r="UWT24" s="235"/>
      <c r="UWU24" s="235"/>
      <c r="UWV24" s="235"/>
      <c r="UWW24" s="235"/>
      <c r="UWX24" s="235"/>
      <c r="UWY24" s="235"/>
      <c r="UWZ24" s="235"/>
      <c r="UXA24" s="235"/>
      <c r="UXB24" s="235"/>
      <c r="UXC24" s="235"/>
      <c r="UXD24" s="235"/>
      <c r="UXE24" s="235"/>
      <c r="UXF24" s="235"/>
      <c r="UXG24" s="235"/>
      <c r="UXH24" s="235"/>
      <c r="UXI24" s="235"/>
      <c r="UXJ24" s="235"/>
      <c r="UXK24" s="235"/>
      <c r="UXL24" s="235"/>
      <c r="UXM24" s="235"/>
      <c r="UXN24" s="235"/>
      <c r="UXO24" s="235"/>
      <c r="UXP24" s="235"/>
      <c r="UXQ24" s="235"/>
      <c r="UXR24" s="235"/>
      <c r="UXS24" s="235"/>
      <c r="UXT24" s="235"/>
      <c r="UXU24" s="235"/>
      <c r="UXV24" s="235"/>
      <c r="UXW24" s="235"/>
      <c r="UXX24" s="235"/>
      <c r="UXY24" s="235"/>
      <c r="UXZ24" s="235"/>
      <c r="UYA24" s="235"/>
      <c r="UYB24" s="235"/>
      <c r="UYC24" s="235"/>
      <c r="UYD24" s="235"/>
      <c r="UYE24" s="235"/>
      <c r="UYF24" s="235"/>
      <c r="UYG24" s="235"/>
      <c r="UYH24" s="235"/>
      <c r="UYI24" s="235"/>
      <c r="UYJ24" s="235"/>
      <c r="UYK24" s="235"/>
      <c r="UYL24" s="235"/>
      <c r="UYM24" s="235"/>
      <c r="UYN24" s="235"/>
      <c r="UYO24" s="235"/>
      <c r="UYP24" s="235"/>
      <c r="UYQ24" s="235"/>
      <c r="UYR24" s="235"/>
      <c r="UYS24" s="235"/>
      <c r="UYT24" s="235"/>
      <c r="UYU24" s="235"/>
      <c r="UYV24" s="235"/>
      <c r="UYW24" s="235"/>
      <c r="UYX24" s="235"/>
      <c r="UYY24" s="235"/>
      <c r="UYZ24" s="235"/>
      <c r="UZA24" s="235"/>
      <c r="UZB24" s="235"/>
      <c r="UZC24" s="235"/>
      <c r="UZD24" s="235"/>
      <c r="UZE24" s="235"/>
      <c r="UZF24" s="235"/>
      <c r="UZG24" s="235"/>
      <c r="UZH24" s="235"/>
      <c r="UZI24" s="235"/>
      <c r="UZJ24" s="235"/>
      <c r="UZK24" s="235"/>
      <c r="UZL24" s="235"/>
      <c r="UZM24" s="235"/>
      <c r="UZN24" s="235"/>
      <c r="UZO24" s="235"/>
      <c r="UZP24" s="235"/>
      <c r="UZQ24" s="235"/>
      <c r="UZR24" s="235"/>
      <c r="UZS24" s="235"/>
      <c r="UZT24" s="235"/>
      <c r="UZU24" s="235"/>
      <c r="UZV24" s="235"/>
      <c r="UZW24" s="235"/>
      <c r="UZX24" s="235"/>
      <c r="UZY24" s="235"/>
      <c r="UZZ24" s="235"/>
      <c r="VAA24" s="235"/>
      <c r="VAB24" s="235"/>
      <c r="VAC24" s="235"/>
      <c r="VAD24" s="235"/>
      <c r="VAE24" s="235"/>
      <c r="VAF24" s="235"/>
      <c r="VAG24" s="235"/>
      <c r="VAH24" s="235"/>
      <c r="VAI24" s="235"/>
      <c r="VAJ24" s="235"/>
      <c r="VAK24" s="235"/>
      <c r="VAL24" s="235"/>
      <c r="VAM24" s="235"/>
      <c r="VAN24" s="235"/>
      <c r="VAO24" s="235"/>
      <c r="VAP24" s="235"/>
      <c r="VAQ24" s="235"/>
      <c r="VAR24" s="235"/>
      <c r="VAS24" s="235"/>
      <c r="VAT24" s="235"/>
      <c r="VAU24" s="235"/>
      <c r="VAV24" s="235"/>
      <c r="VAW24" s="235"/>
      <c r="VAX24" s="235"/>
      <c r="VAY24" s="235"/>
      <c r="VAZ24" s="235"/>
      <c r="VBA24" s="235"/>
      <c r="VBB24" s="235"/>
      <c r="VBC24" s="235"/>
      <c r="VBD24" s="235"/>
      <c r="VBE24" s="235"/>
      <c r="VBF24" s="235"/>
      <c r="VBG24" s="235"/>
      <c r="VBH24" s="235"/>
      <c r="VBI24" s="235"/>
      <c r="VBJ24" s="235"/>
      <c r="VBK24" s="235"/>
      <c r="VBL24" s="235"/>
      <c r="VBM24" s="235"/>
      <c r="VBN24" s="235"/>
      <c r="VBO24" s="235"/>
      <c r="VBP24" s="235"/>
      <c r="VBQ24" s="235"/>
      <c r="VBR24" s="235"/>
      <c r="VBS24" s="235"/>
      <c r="VBT24" s="235"/>
      <c r="VBU24" s="235"/>
      <c r="VBV24" s="235"/>
      <c r="VBW24" s="235"/>
      <c r="VBX24" s="235"/>
      <c r="VBY24" s="235"/>
      <c r="VBZ24" s="235"/>
      <c r="VCA24" s="235"/>
      <c r="VCB24" s="235"/>
      <c r="VCC24" s="235"/>
      <c r="VCD24" s="235"/>
      <c r="VCE24" s="235"/>
      <c r="VCF24" s="235"/>
      <c r="VCG24" s="235"/>
      <c r="VCH24" s="235"/>
      <c r="VCI24" s="235"/>
      <c r="VCJ24" s="235"/>
      <c r="VCK24" s="235"/>
      <c r="VCL24" s="235"/>
      <c r="VCM24" s="235"/>
      <c r="VCN24" s="235"/>
      <c r="VCO24" s="235"/>
      <c r="VCP24" s="235"/>
      <c r="VCQ24" s="235"/>
      <c r="VCR24" s="235"/>
      <c r="VCS24" s="235"/>
      <c r="VCT24" s="235"/>
      <c r="VCU24" s="235"/>
      <c r="VCV24" s="235"/>
      <c r="VCW24" s="235"/>
      <c r="VCX24" s="235"/>
      <c r="VCY24" s="235"/>
      <c r="VCZ24" s="235"/>
      <c r="VDA24" s="235"/>
      <c r="VDB24" s="235"/>
      <c r="VDC24" s="235"/>
      <c r="VDD24" s="235"/>
      <c r="VDE24" s="235"/>
      <c r="VDF24" s="235"/>
      <c r="VDG24" s="235"/>
      <c r="VDH24" s="235"/>
      <c r="VDI24" s="235"/>
      <c r="VDJ24" s="235"/>
      <c r="VDK24" s="235"/>
      <c r="VDL24" s="235"/>
      <c r="VDM24" s="235"/>
      <c r="VDN24" s="235"/>
      <c r="VDO24" s="235"/>
      <c r="VDP24" s="235"/>
      <c r="VDQ24" s="235"/>
      <c r="VDR24" s="235"/>
      <c r="VDS24" s="235"/>
      <c r="VDT24" s="235"/>
      <c r="VDU24" s="235"/>
      <c r="VDV24" s="235"/>
      <c r="VDW24" s="235"/>
      <c r="VDX24" s="235"/>
      <c r="VDY24" s="235"/>
      <c r="VDZ24" s="235"/>
      <c r="VEA24" s="235"/>
      <c r="VEB24" s="235"/>
      <c r="VEC24" s="235"/>
      <c r="VED24" s="235"/>
      <c r="VEE24" s="235"/>
      <c r="VEF24" s="235"/>
      <c r="VEG24" s="235"/>
      <c r="VEH24" s="235"/>
      <c r="VEI24" s="235"/>
      <c r="VEJ24" s="235"/>
      <c r="VEK24" s="235"/>
      <c r="VEL24" s="235"/>
      <c r="VEM24" s="235"/>
      <c r="VEN24" s="235"/>
      <c r="VEO24" s="235"/>
      <c r="VEP24" s="235"/>
      <c r="VEQ24" s="235"/>
      <c r="VER24" s="235"/>
      <c r="VES24" s="235"/>
      <c r="VET24" s="235"/>
      <c r="VEU24" s="235"/>
      <c r="VEV24" s="235"/>
      <c r="VEW24" s="235"/>
      <c r="VEX24" s="235"/>
      <c r="VEY24" s="235"/>
      <c r="VEZ24" s="235"/>
      <c r="VFA24" s="235"/>
      <c r="VFB24" s="235"/>
      <c r="VFC24" s="235"/>
      <c r="VFD24" s="235"/>
      <c r="VFE24" s="235"/>
      <c r="VFF24" s="235"/>
      <c r="VFG24" s="235"/>
      <c r="VFH24" s="235"/>
      <c r="VFI24" s="235"/>
      <c r="VFJ24" s="235"/>
      <c r="VFK24" s="235"/>
      <c r="VFL24" s="235"/>
      <c r="VFM24" s="235"/>
      <c r="VFN24" s="235"/>
      <c r="VFO24" s="235"/>
      <c r="VFP24" s="235"/>
      <c r="VFQ24" s="235"/>
      <c r="VFR24" s="235"/>
      <c r="VFS24" s="235"/>
      <c r="VFT24" s="235"/>
      <c r="VFU24" s="235"/>
      <c r="VFV24" s="235"/>
      <c r="VFW24" s="235"/>
      <c r="VFX24" s="235"/>
      <c r="VFY24" s="235"/>
      <c r="VFZ24" s="235"/>
      <c r="VGA24" s="235"/>
      <c r="VGB24" s="235"/>
      <c r="VGC24" s="235"/>
      <c r="VGD24" s="235"/>
      <c r="VGE24" s="235"/>
      <c r="VGF24" s="235"/>
      <c r="VGG24" s="235"/>
      <c r="VGH24" s="235"/>
      <c r="VGI24" s="235"/>
      <c r="VGJ24" s="235"/>
      <c r="VGK24" s="235"/>
      <c r="VGL24" s="235"/>
      <c r="VGM24" s="235"/>
      <c r="VGN24" s="235"/>
      <c r="VGO24" s="235"/>
      <c r="VGP24" s="235"/>
      <c r="VGQ24" s="235"/>
      <c r="VGR24" s="235"/>
      <c r="VGS24" s="235"/>
      <c r="VGT24" s="235"/>
      <c r="VGU24" s="235"/>
      <c r="VGV24" s="235"/>
      <c r="VGW24" s="235"/>
      <c r="VGX24" s="235"/>
      <c r="VGY24" s="235"/>
      <c r="VGZ24" s="235"/>
      <c r="VHA24" s="235"/>
      <c r="VHB24" s="235"/>
      <c r="VHC24" s="235"/>
      <c r="VHD24" s="235"/>
      <c r="VHE24" s="235"/>
      <c r="VHF24" s="235"/>
      <c r="VHG24" s="235"/>
      <c r="VHH24" s="235"/>
      <c r="VHI24" s="235"/>
      <c r="VHJ24" s="235"/>
      <c r="VHK24" s="235"/>
      <c r="VHL24" s="235"/>
      <c r="VHM24" s="235"/>
      <c r="VHN24" s="235"/>
      <c r="VHO24" s="235"/>
      <c r="VHP24" s="235"/>
      <c r="VHQ24" s="235"/>
      <c r="VHR24" s="235"/>
      <c r="VHS24" s="235"/>
      <c r="VHT24" s="235"/>
      <c r="VHU24" s="235"/>
      <c r="VHV24" s="235"/>
      <c r="VHW24" s="235"/>
      <c r="VHX24" s="235"/>
      <c r="VHY24" s="235"/>
      <c r="VHZ24" s="235"/>
      <c r="VIA24" s="235"/>
      <c r="VIB24" s="235"/>
      <c r="VIC24" s="235"/>
      <c r="VID24" s="235"/>
      <c r="VIE24" s="235"/>
      <c r="VIF24" s="235"/>
      <c r="VIG24" s="235"/>
      <c r="VIH24" s="235"/>
      <c r="VII24" s="235"/>
      <c r="VIJ24" s="235"/>
      <c r="VIK24" s="235"/>
      <c r="VIL24" s="235"/>
      <c r="VIM24" s="235"/>
      <c r="VIN24" s="235"/>
      <c r="VIO24" s="235"/>
      <c r="VIP24" s="235"/>
      <c r="VIQ24" s="235"/>
      <c r="VIR24" s="235"/>
      <c r="VIS24" s="235"/>
      <c r="VIT24" s="235"/>
      <c r="VIU24" s="235"/>
      <c r="VIV24" s="235"/>
      <c r="VIW24" s="235"/>
      <c r="VIX24" s="235"/>
      <c r="VIY24" s="235"/>
      <c r="VIZ24" s="235"/>
      <c r="VJA24" s="235"/>
      <c r="VJB24" s="235"/>
      <c r="VJC24" s="235"/>
      <c r="VJD24" s="235"/>
      <c r="VJE24" s="235"/>
      <c r="VJF24" s="235"/>
      <c r="VJG24" s="235"/>
      <c r="VJH24" s="235"/>
      <c r="VJI24" s="235"/>
      <c r="VJJ24" s="235"/>
      <c r="VJK24" s="235"/>
      <c r="VJL24" s="235"/>
      <c r="VJM24" s="235"/>
      <c r="VJN24" s="235"/>
      <c r="VJO24" s="235"/>
      <c r="VJP24" s="235"/>
      <c r="VJQ24" s="235"/>
      <c r="VJR24" s="235"/>
      <c r="VJS24" s="235"/>
      <c r="VJT24" s="235"/>
      <c r="VJU24" s="235"/>
      <c r="VJV24" s="235"/>
      <c r="VJW24" s="235"/>
      <c r="VJX24" s="235"/>
      <c r="VJY24" s="235"/>
      <c r="VJZ24" s="235"/>
      <c r="VKA24" s="235"/>
      <c r="VKB24" s="235"/>
      <c r="VKC24" s="235"/>
      <c r="VKD24" s="235"/>
      <c r="VKE24" s="235"/>
      <c r="VKF24" s="235"/>
      <c r="VKG24" s="235"/>
      <c r="VKH24" s="235"/>
      <c r="VKI24" s="235"/>
      <c r="VKJ24" s="235"/>
      <c r="VKK24" s="235"/>
      <c r="VKL24" s="235"/>
      <c r="VKM24" s="235"/>
      <c r="VKN24" s="235"/>
      <c r="VKO24" s="235"/>
      <c r="VKP24" s="235"/>
      <c r="VKQ24" s="235"/>
      <c r="VKR24" s="235"/>
      <c r="VKS24" s="235"/>
      <c r="VKT24" s="235"/>
      <c r="VKU24" s="235"/>
      <c r="VKV24" s="235"/>
      <c r="VKW24" s="235"/>
      <c r="VKX24" s="235"/>
      <c r="VKY24" s="235"/>
      <c r="VKZ24" s="235"/>
      <c r="VLA24" s="235"/>
      <c r="VLB24" s="235"/>
      <c r="VLC24" s="235"/>
      <c r="VLD24" s="235"/>
      <c r="VLE24" s="235"/>
      <c r="VLF24" s="235"/>
      <c r="VLG24" s="235"/>
      <c r="VLH24" s="235"/>
      <c r="VLI24" s="235"/>
      <c r="VLJ24" s="235"/>
      <c r="VLK24" s="235"/>
      <c r="VLL24" s="235"/>
      <c r="VLM24" s="235"/>
      <c r="VLN24" s="235"/>
      <c r="VLO24" s="235"/>
      <c r="VLP24" s="235"/>
      <c r="VLQ24" s="235"/>
      <c r="VLR24" s="235"/>
      <c r="VLS24" s="235"/>
      <c r="VLT24" s="235"/>
      <c r="VLU24" s="235"/>
      <c r="VLV24" s="235"/>
      <c r="VLW24" s="235"/>
      <c r="VLX24" s="235"/>
      <c r="VLY24" s="235"/>
      <c r="VLZ24" s="235"/>
      <c r="VMA24" s="235"/>
      <c r="VMB24" s="235"/>
      <c r="VMC24" s="235"/>
      <c r="VMD24" s="235"/>
      <c r="VME24" s="235"/>
      <c r="VMF24" s="235"/>
      <c r="VMG24" s="235"/>
      <c r="VMH24" s="235"/>
      <c r="VMI24" s="235"/>
      <c r="VMJ24" s="235"/>
      <c r="VMK24" s="235"/>
      <c r="VML24" s="235"/>
      <c r="VMM24" s="235"/>
      <c r="VMN24" s="235"/>
      <c r="VMO24" s="235"/>
      <c r="VMP24" s="235"/>
      <c r="VMQ24" s="235"/>
      <c r="VMR24" s="235"/>
      <c r="VMS24" s="235"/>
      <c r="VMT24" s="235"/>
      <c r="VMU24" s="235"/>
      <c r="VMV24" s="235"/>
      <c r="VMW24" s="235"/>
      <c r="VMX24" s="235"/>
      <c r="VMY24" s="235"/>
      <c r="VMZ24" s="235"/>
      <c r="VNA24" s="235"/>
      <c r="VNB24" s="235"/>
      <c r="VNC24" s="235"/>
      <c r="VND24" s="235"/>
      <c r="VNE24" s="235"/>
      <c r="VNF24" s="235"/>
      <c r="VNG24" s="235"/>
      <c r="VNH24" s="235"/>
      <c r="VNI24" s="235"/>
      <c r="VNJ24" s="235"/>
      <c r="VNK24" s="235"/>
      <c r="VNL24" s="235"/>
      <c r="VNM24" s="235"/>
      <c r="VNN24" s="235"/>
      <c r="VNO24" s="235"/>
      <c r="VNP24" s="235"/>
      <c r="VNQ24" s="235"/>
      <c r="VNR24" s="235"/>
      <c r="VNS24" s="235"/>
      <c r="VNT24" s="235"/>
      <c r="VNU24" s="235"/>
      <c r="VNV24" s="235"/>
      <c r="VNW24" s="235"/>
      <c r="VNX24" s="235"/>
      <c r="VNY24" s="235"/>
      <c r="VNZ24" s="235"/>
      <c r="VOA24" s="235"/>
      <c r="VOB24" s="235"/>
      <c r="VOC24" s="235"/>
      <c r="VOD24" s="235"/>
      <c r="VOE24" s="235"/>
      <c r="VOF24" s="235"/>
      <c r="VOG24" s="235"/>
      <c r="VOH24" s="235"/>
      <c r="VOI24" s="235"/>
      <c r="VOJ24" s="235"/>
      <c r="VOK24" s="235"/>
      <c r="VOL24" s="235"/>
      <c r="VOM24" s="235"/>
      <c r="VON24" s="235"/>
      <c r="VOO24" s="235"/>
      <c r="VOP24" s="235"/>
      <c r="VOQ24" s="235"/>
      <c r="VOR24" s="235"/>
      <c r="VOS24" s="235"/>
      <c r="VOT24" s="235"/>
      <c r="VOU24" s="235"/>
      <c r="VOV24" s="235"/>
      <c r="VOW24" s="235"/>
      <c r="VOX24" s="235"/>
      <c r="VOY24" s="235"/>
      <c r="VOZ24" s="235"/>
      <c r="VPA24" s="235"/>
      <c r="VPB24" s="235"/>
      <c r="VPC24" s="235"/>
      <c r="VPD24" s="235"/>
      <c r="VPE24" s="235"/>
      <c r="VPF24" s="235"/>
      <c r="VPG24" s="235"/>
      <c r="VPH24" s="235"/>
      <c r="VPI24" s="235"/>
      <c r="VPJ24" s="235"/>
      <c r="VPK24" s="235"/>
      <c r="VPL24" s="235"/>
      <c r="VPM24" s="235"/>
      <c r="VPN24" s="235"/>
      <c r="VPO24" s="235"/>
      <c r="VPP24" s="235"/>
      <c r="VPQ24" s="235"/>
      <c r="VPR24" s="235"/>
      <c r="VPS24" s="235"/>
      <c r="VPT24" s="235"/>
      <c r="VPU24" s="235"/>
      <c r="VPV24" s="235"/>
      <c r="VPW24" s="235"/>
      <c r="VPX24" s="235"/>
      <c r="VPY24" s="235"/>
      <c r="VPZ24" s="235"/>
      <c r="VQA24" s="235"/>
      <c r="VQB24" s="235"/>
      <c r="VQC24" s="235"/>
      <c r="VQD24" s="235"/>
      <c r="VQE24" s="235"/>
      <c r="VQF24" s="235"/>
      <c r="VQG24" s="235"/>
      <c r="VQH24" s="235"/>
      <c r="VQI24" s="235"/>
      <c r="VQJ24" s="235"/>
      <c r="VQK24" s="235"/>
      <c r="VQL24" s="235"/>
      <c r="VQM24" s="235"/>
      <c r="VQN24" s="235"/>
      <c r="VQO24" s="235"/>
      <c r="VQP24" s="235"/>
      <c r="VQQ24" s="235"/>
      <c r="VQR24" s="235"/>
      <c r="VQS24" s="235"/>
      <c r="VQT24" s="235"/>
      <c r="VQU24" s="235"/>
      <c r="VQV24" s="235"/>
      <c r="VQW24" s="235"/>
      <c r="VQX24" s="235"/>
      <c r="VQY24" s="235"/>
      <c r="VQZ24" s="235"/>
      <c r="VRA24" s="235"/>
      <c r="VRB24" s="235"/>
      <c r="VRC24" s="235"/>
      <c r="VRD24" s="235"/>
      <c r="VRE24" s="235"/>
      <c r="VRF24" s="235"/>
      <c r="VRG24" s="235"/>
      <c r="VRH24" s="235"/>
      <c r="VRI24" s="235"/>
      <c r="VRJ24" s="235"/>
      <c r="VRK24" s="235"/>
      <c r="VRL24" s="235"/>
      <c r="VRM24" s="235"/>
      <c r="VRN24" s="235"/>
      <c r="VRO24" s="235"/>
      <c r="VRP24" s="235"/>
      <c r="VRQ24" s="235"/>
      <c r="VRR24" s="235"/>
      <c r="VRS24" s="235"/>
      <c r="VRT24" s="235"/>
      <c r="VRU24" s="235"/>
      <c r="VRV24" s="235"/>
      <c r="VRW24" s="235"/>
      <c r="VRX24" s="235"/>
      <c r="VRY24" s="235"/>
      <c r="VRZ24" s="235"/>
      <c r="VSA24" s="235"/>
      <c r="VSB24" s="235"/>
      <c r="VSC24" s="235"/>
      <c r="VSD24" s="235"/>
      <c r="VSE24" s="235"/>
      <c r="VSF24" s="235"/>
      <c r="VSG24" s="235"/>
      <c r="VSH24" s="235"/>
      <c r="VSI24" s="235"/>
      <c r="VSJ24" s="235"/>
      <c r="VSK24" s="235"/>
      <c r="VSL24" s="235"/>
      <c r="VSM24" s="235"/>
      <c r="VSN24" s="235"/>
      <c r="VSO24" s="235"/>
      <c r="VSP24" s="235"/>
      <c r="VSQ24" s="235"/>
      <c r="VSR24" s="235"/>
      <c r="VSS24" s="235"/>
      <c r="VST24" s="235"/>
      <c r="VSU24" s="235"/>
      <c r="VSV24" s="235"/>
      <c r="VSW24" s="235"/>
      <c r="VSX24" s="235"/>
      <c r="VSY24" s="235"/>
      <c r="VSZ24" s="235"/>
      <c r="VTA24" s="235"/>
      <c r="VTB24" s="235"/>
      <c r="VTC24" s="235"/>
      <c r="VTD24" s="235"/>
      <c r="VTE24" s="235"/>
      <c r="VTF24" s="235"/>
      <c r="VTG24" s="235"/>
      <c r="VTH24" s="235"/>
      <c r="VTI24" s="235"/>
      <c r="VTJ24" s="235"/>
      <c r="VTK24" s="235"/>
      <c r="VTL24" s="235"/>
      <c r="VTM24" s="235"/>
      <c r="VTN24" s="235"/>
      <c r="VTO24" s="235"/>
      <c r="VTP24" s="235"/>
      <c r="VTQ24" s="235"/>
      <c r="VTR24" s="235"/>
      <c r="VTS24" s="235"/>
      <c r="VTT24" s="235"/>
      <c r="VTU24" s="235"/>
      <c r="VTV24" s="235"/>
      <c r="VTW24" s="235"/>
      <c r="VTX24" s="235"/>
      <c r="VTY24" s="235"/>
      <c r="VTZ24" s="235"/>
      <c r="VUA24" s="235"/>
      <c r="VUB24" s="235"/>
      <c r="VUC24" s="235"/>
      <c r="VUD24" s="235"/>
      <c r="VUE24" s="235"/>
      <c r="VUF24" s="235"/>
      <c r="VUG24" s="235"/>
      <c r="VUH24" s="235"/>
      <c r="VUI24" s="235"/>
      <c r="VUJ24" s="235"/>
      <c r="VUK24" s="235"/>
      <c r="VUL24" s="235"/>
      <c r="VUM24" s="235"/>
      <c r="VUN24" s="235"/>
      <c r="VUO24" s="235"/>
      <c r="VUP24" s="235"/>
      <c r="VUQ24" s="235"/>
      <c r="VUR24" s="235"/>
      <c r="VUS24" s="235"/>
      <c r="VUT24" s="235"/>
      <c r="VUU24" s="235"/>
      <c r="VUV24" s="235"/>
      <c r="VUW24" s="235"/>
      <c r="VUX24" s="235"/>
      <c r="VUY24" s="235"/>
      <c r="VUZ24" s="235"/>
      <c r="VVA24" s="235"/>
      <c r="VVB24" s="235"/>
      <c r="VVC24" s="235"/>
      <c r="VVD24" s="235"/>
      <c r="VVE24" s="235"/>
      <c r="VVF24" s="235"/>
      <c r="VVG24" s="235"/>
      <c r="VVH24" s="235"/>
      <c r="VVI24" s="235"/>
      <c r="VVJ24" s="235"/>
      <c r="VVK24" s="235"/>
      <c r="VVL24" s="235"/>
      <c r="VVM24" s="235"/>
      <c r="VVN24" s="235"/>
      <c r="VVO24" s="235"/>
      <c r="VVP24" s="235"/>
      <c r="VVQ24" s="235"/>
      <c r="VVR24" s="235"/>
      <c r="VVS24" s="235"/>
      <c r="VVT24" s="235"/>
      <c r="VVU24" s="235"/>
      <c r="VVV24" s="235"/>
      <c r="VVW24" s="235"/>
      <c r="VVX24" s="235"/>
      <c r="VVY24" s="235"/>
      <c r="VVZ24" s="235"/>
      <c r="VWA24" s="235"/>
      <c r="VWB24" s="235"/>
      <c r="VWC24" s="235"/>
      <c r="VWD24" s="235"/>
      <c r="VWE24" s="235"/>
      <c r="VWF24" s="235"/>
      <c r="VWG24" s="235"/>
      <c r="VWH24" s="235"/>
      <c r="VWI24" s="235"/>
      <c r="VWJ24" s="235"/>
      <c r="VWK24" s="235"/>
      <c r="VWL24" s="235"/>
      <c r="VWM24" s="235"/>
      <c r="VWN24" s="235"/>
      <c r="VWO24" s="235"/>
      <c r="VWP24" s="235"/>
      <c r="VWQ24" s="235"/>
      <c r="VWR24" s="235"/>
      <c r="VWS24" s="235"/>
      <c r="VWT24" s="235"/>
      <c r="VWU24" s="235"/>
      <c r="VWV24" s="235"/>
      <c r="VWW24" s="235"/>
      <c r="VWX24" s="235"/>
      <c r="VWY24" s="235"/>
      <c r="VWZ24" s="235"/>
      <c r="VXA24" s="235"/>
      <c r="VXB24" s="235"/>
      <c r="VXC24" s="235"/>
      <c r="VXD24" s="235"/>
      <c r="VXE24" s="235"/>
      <c r="VXF24" s="235"/>
      <c r="VXG24" s="235"/>
      <c r="VXH24" s="235"/>
      <c r="VXI24" s="235"/>
      <c r="VXJ24" s="235"/>
      <c r="VXK24" s="235"/>
      <c r="VXL24" s="235"/>
      <c r="VXM24" s="235"/>
      <c r="VXN24" s="235"/>
      <c r="VXO24" s="235"/>
      <c r="VXP24" s="235"/>
      <c r="VXQ24" s="235"/>
      <c r="VXR24" s="235"/>
      <c r="VXS24" s="235"/>
      <c r="VXT24" s="235"/>
      <c r="VXU24" s="235"/>
      <c r="VXV24" s="235"/>
      <c r="VXW24" s="235"/>
      <c r="VXX24" s="235"/>
      <c r="VXY24" s="235"/>
      <c r="VXZ24" s="235"/>
      <c r="VYA24" s="235"/>
      <c r="VYB24" s="235"/>
      <c r="VYC24" s="235"/>
      <c r="VYD24" s="235"/>
      <c r="VYE24" s="235"/>
      <c r="VYF24" s="235"/>
      <c r="VYG24" s="235"/>
      <c r="VYH24" s="235"/>
      <c r="VYI24" s="235"/>
      <c r="VYJ24" s="235"/>
      <c r="VYK24" s="235"/>
      <c r="VYL24" s="235"/>
      <c r="VYM24" s="235"/>
      <c r="VYN24" s="235"/>
      <c r="VYO24" s="235"/>
      <c r="VYP24" s="235"/>
      <c r="VYQ24" s="235"/>
      <c r="VYR24" s="235"/>
      <c r="VYS24" s="235"/>
      <c r="VYT24" s="235"/>
      <c r="VYU24" s="235"/>
      <c r="VYV24" s="235"/>
      <c r="VYW24" s="235"/>
      <c r="VYX24" s="235"/>
      <c r="VYY24" s="235"/>
      <c r="VYZ24" s="235"/>
      <c r="VZA24" s="235"/>
      <c r="VZB24" s="235"/>
      <c r="VZC24" s="235"/>
      <c r="VZD24" s="235"/>
      <c r="VZE24" s="235"/>
      <c r="VZF24" s="235"/>
      <c r="VZG24" s="235"/>
      <c r="VZH24" s="235"/>
      <c r="VZI24" s="235"/>
      <c r="VZJ24" s="235"/>
      <c r="VZK24" s="235"/>
      <c r="VZL24" s="235"/>
      <c r="VZM24" s="235"/>
      <c r="VZN24" s="235"/>
      <c r="VZO24" s="235"/>
      <c r="VZP24" s="235"/>
      <c r="VZQ24" s="235"/>
      <c r="VZR24" s="235"/>
      <c r="VZS24" s="235"/>
      <c r="VZT24" s="235"/>
      <c r="VZU24" s="235"/>
      <c r="VZV24" s="235"/>
      <c r="VZW24" s="235"/>
      <c r="VZX24" s="235"/>
      <c r="VZY24" s="235"/>
      <c r="VZZ24" s="235"/>
      <c r="WAA24" s="235"/>
      <c r="WAB24" s="235"/>
      <c r="WAC24" s="235"/>
      <c r="WAD24" s="235"/>
      <c r="WAE24" s="235"/>
      <c r="WAF24" s="235"/>
      <c r="WAG24" s="235"/>
      <c r="WAH24" s="235"/>
      <c r="WAI24" s="235"/>
      <c r="WAJ24" s="235"/>
      <c r="WAK24" s="235"/>
      <c r="WAL24" s="235"/>
      <c r="WAM24" s="235"/>
      <c r="WAN24" s="235"/>
      <c r="WAO24" s="235"/>
      <c r="WAP24" s="235"/>
      <c r="WAQ24" s="235"/>
      <c r="WAR24" s="235"/>
      <c r="WAS24" s="235"/>
      <c r="WAT24" s="235"/>
      <c r="WAU24" s="235"/>
      <c r="WAV24" s="235"/>
      <c r="WAW24" s="235"/>
      <c r="WAX24" s="235"/>
      <c r="WAY24" s="235"/>
      <c r="WAZ24" s="235"/>
      <c r="WBA24" s="235"/>
      <c r="WBB24" s="235"/>
      <c r="WBC24" s="235"/>
      <c r="WBD24" s="235"/>
      <c r="WBE24" s="235"/>
      <c r="WBF24" s="235"/>
      <c r="WBG24" s="235"/>
      <c r="WBH24" s="235"/>
      <c r="WBI24" s="235"/>
      <c r="WBJ24" s="235"/>
      <c r="WBK24" s="235"/>
      <c r="WBL24" s="235"/>
      <c r="WBM24" s="235"/>
      <c r="WBN24" s="235"/>
      <c r="WBO24" s="235"/>
      <c r="WBP24" s="235"/>
      <c r="WBQ24" s="235"/>
      <c r="WBR24" s="235"/>
      <c r="WBS24" s="235"/>
      <c r="WBT24" s="235"/>
      <c r="WBU24" s="235"/>
      <c r="WBV24" s="235"/>
      <c r="WBW24" s="235"/>
      <c r="WBX24" s="235"/>
      <c r="WBY24" s="235"/>
      <c r="WBZ24" s="235"/>
      <c r="WCA24" s="235"/>
      <c r="WCB24" s="235"/>
      <c r="WCC24" s="235"/>
      <c r="WCD24" s="235"/>
      <c r="WCE24" s="235"/>
      <c r="WCF24" s="235"/>
      <c r="WCG24" s="235"/>
      <c r="WCH24" s="235"/>
      <c r="WCI24" s="235"/>
      <c r="WCJ24" s="235"/>
      <c r="WCK24" s="235"/>
      <c r="WCL24" s="235"/>
      <c r="WCM24" s="235"/>
      <c r="WCN24" s="235"/>
      <c r="WCO24" s="235"/>
      <c r="WCP24" s="235"/>
      <c r="WCQ24" s="235"/>
      <c r="WCR24" s="235"/>
      <c r="WCS24" s="235"/>
      <c r="WCT24" s="235"/>
      <c r="WCU24" s="235"/>
      <c r="WCV24" s="235"/>
      <c r="WCW24" s="235"/>
      <c r="WCX24" s="235"/>
      <c r="WCY24" s="235"/>
      <c r="WCZ24" s="235"/>
      <c r="WDA24" s="235"/>
      <c r="WDB24" s="235"/>
      <c r="WDC24" s="235"/>
      <c r="WDD24" s="235"/>
      <c r="WDE24" s="235"/>
      <c r="WDF24" s="235"/>
      <c r="WDG24" s="235"/>
      <c r="WDH24" s="235"/>
      <c r="WDI24" s="235"/>
      <c r="WDJ24" s="235"/>
      <c r="WDK24" s="235"/>
      <c r="WDL24" s="235"/>
      <c r="WDM24" s="235"/>
      <c r="WDN24" s="235"/>
      <c r="WDO24" s="235"/>
      <c r="WDP24" s="235"/>
      <c r="WDQ24" s="235"/>
      <c r="WDR24" s="235"/>
      <c r="WDS24" s="235"/>
      <c r="WDT24" s="235"/>
      <c r="WDU24" s="235"/>
      <c r="WDV24" s="235"/>
      <c r="WDW24" s="235"/>
      <c r="WDX24" s="235"/>
      <c r="WDY24" s="235"/>
      <c r="WDZ24" s="235"/>
      <c r="WEA24" s="235"/>
      <c r="WEB24" s="235"/>
      <c r="WEC24" s="235"/>
      <c r="WED24" s="235"/>
      <c r="WEE24" s="235"/>
      <c r="WEF24" s="235"/>
      <c r="WEG24" s="235"/>
      <c r="WEH24" s="235"/>
      <c r="WEI24" s="235"/>
      <c r="WEJ24" s="235"/>
      <c r="WEK24" s="235"/>
      <c r="WEL24" s="235"/>
      <c r="WEM24" s="235"/>
      <c r="WEN24" s="235"/>
      <c r="WEO24" s="235"/>
      <c r="WEP24" s="235"/>
      <c r="WEQ24" s="235"/>
      <c r="WER24" s="235"/>
      <c r="WES24" s="235"/>
      <c r="WET24" s="235"/>
      <c r="WEU24" s="235"/>
      <c r="WEV24" s="235"/>
      <c r="WEW24" s="235"/>
      <c r="WEX24" s="235"/>
      <c r="WEY24" s="235"/>
      <c r="WEZ24" s="235"/>
      <c r="WFA24" s="235"/>
      <c r="WFB24" s="235"/>
      <c r="WFC24" s="235"/>
      <c r="WFD24" s="235"/>
      <c r="WFE24" s="235"/>
      <c r="WFF24" s="235"/>
      <c r="WFG24" s="235"/>
      <c r="WFH24" s="235"/>
      <c r="WFI24" s="235"/>
      <c r="WFJ24" s="235"/>
      <c r="WFK24" s="235"/>
      <c r="WFL24" s="235"/>
      <c r="WFM24" s="235"/>
      <c r="WFN24" s="235"/>
      <c r="WFO24" s="235"/>
      <c r="WFP24" s="235"/>
      <c r="WFQ24" s="235"/>
      <c r="WFR24" s="235"/>
      <c r="WFS24" s="235"/>
      <c r="WFT24" s="235"/>
      <c r="WFU24" s="235"/>
      <c r="WFV24" s="235"/>
      <c r="WFW24" s="235"/>
      <c r="WFX24" s="235"/>
      <c r="WFY24" s="235"/>
      <c r="WFZ24" s="235"/>
      <c r="WGA24" s="235"/>
      <c r="WGB24" s="235"/>
      <c r="WGC24" s="235"/>
      <c r="WGD24" s="235"/>
      <c r="WGE24" s="235"/>
      <c r="WGF24" s="235"/>
      <c r="WGG24" s="235"/>
      <c r="WGH24" s="235"/>
      <c r="WGI24" s="235"/>
      <c r="WGJ24" s="235"/>
      <c r="WGK24" s="235"/>
      <c r="WGL24" s="235"/>
      <c r="WGM24" s="235"/>
      <c r="WGN24" s="235"/>
      <c r="WGO24" s="235"/>
      <c r="WGP24" s="235"/>
      <c r="WGQ24" s="235"/>
      <c r="WGR24" s="235"/>
      <c r="WGS24" s="235"/>
      <c r="WGT24" s="235"/>
      <c r="WGU24" s="235"/>
      <c r="WGV24" s="235"/>
      <c r="WGW24" s="235"/>
      <c r="WGX24" s="235"/>
      <c r="WGY24" s="235"/>
      <c r="WGZ24" s="235"/>
      <c r="WHA24" s="235"/>
      <c r="WHB24" s="235"/>
      <c r="WHC24" s="235"/>
      <c r="WHD24" s="235"/>
      <c r="WHE24" s="235"/>
      <c r="WHF24" s="235"/>
      <c r="WHG24" s="235"/>
      <c r="WHH24" s="235"/>
      <c r="WHI24" s="235"/>
      <c r="WHJ24" s="235"/>
      <c r="WHK24" s="235"/>
      <c r="WHL24" s="235"/>
      <c r="WHM24" s="235"/>
      <c r="WHN24" s="235"/>
      <c r="WHO24" s="235"/>
      <c r="WHP24" s="235"/>
      <c r="WHQ24" s="235"/>
      <c r="WHR24" s="235"/>
      <c r="WHS24" s="235"/>
      <c r="WHT24" s="235"/>
      <c r="WHU24" s="235"/>
      <c r="WHV24" s="235"/>
      <c r="WHW24" s="235"/>
      <c r="WHX24" s="235"/>
      <c r="WHY24" s="235"/>
      <c r="WHZ24" s="235"/>
      <c r="WIA24" s="235"/>
      <c r="WIB24" s="235"/>
      <c r="WIC24" s="235"/>
      <c r="WID24" s="235"/>
      <c r="WIE24" s="235"/>
      <c r="WIF24" s="235"/>
      <c r="WIG24" s="235"/>
      <c r="WIH24" s="235"/>
      <c r="WII24" s="235"/>
      <c r="WIJ24" s="235"/>
      <c r="WIK24" s="235"/>
      <c r="WIL24" s="235"/>
      <c r="WIM24" s="235"/>
      <c r="WIN24" s="235"/>
      <c r="WIO24" s="235"/>
      <c r="WIP24" s="235"/>
      <c r="WIQ24" s="235"/>
      <c r="WIR24" s="235"/>
      <c r="WIS24" s="235"/>
      <c r="WIT24" s="235"/>
      <c r="WIU24" s="235"/>
      <c r="WIV24" s="235"/>
      <c r="WIW24" s="235"/>
      <c r="WIX24" s="235"/>
      <c r="WIY24" s="235"/>
      <c r="WIZ24" s="235"/>
      <c r="WJA24" s="235"/>
      <c r="WJB24" s="235"/>
      <c r="WJC24" s="235"/>
      <c r="WJD24" s="235"/>
      <c r="WJE24" s="235"/>
      <c r="WJF24" s="235"/>
      <c r="WJG24" s="235"/>
      <c r="WJH24" s="235"/>
      <c r="WJI24" s="235"/>
      <c r="WJJ24" s="235"/>
      <c r="WJK24" s="235"/>
      <c r="WJL24" s="235"/>
      <c r="WJM24" s="235"/>
      <c r="WJN24" s="235"/>
      <c r="WJO24" s="235"/>
      <c r="WJP24" s="235"/>
      <c r="WJQ24" s="235"/>
      <c r="WJR24" s="235"/>
      <c r="WJS24" s="235"/>
      <c r="WJT24" s="235"/>
      <c r="WJU24" s="235"/>
      <c r="WJV24" s="235"/>
      <c r="WJW24" s="235"/>
      <c r="WJX24" s="235"/>
      <c r="WJY24" s="235"/>
      <c r="WJZ24" s="235"/>
      <c r="WKA24" s="235"/>
      <c r="WKB24" s="235"/>
      <c r="WKC24" s="235"/>
      <c r="WKD24" s="235"/>
      <c r="WKE24" s="235"/>
      <c r="WKF24" s="235"/>
      <c r="WKG24" s="235"/>
      <c r="WKH24" s="235"/>
      <c r="WKI24" s="235"/>
      <c r="WKJ24" s="235"/>
      <c r="WKK24" s="235"/>
      <c r="WKL24" s="235"/>
      <c r="WKM24" s="235"/>
      <c r="WKN24" s="235"/>
      <c r="WKO24" s="235"/>
      <c r="WKP24" s="235"/>
      <c r="WKQ24" s="235"/>
      <c r="WKR24" s="235"/>
      <c r="WKS24" s="235"/>
      <c r="WKT24" s="235"/>
      <c r="WKU24" s="235"/>
      <c r="WKV24" s="235"/>
      <c r="WKW24" s="235"/>
      <c r="WKX24" s="235"/>
      <c r="WKY24" s="235"/>
      <c r="WKZ24" s="235"/>
      <c r="WLA24" s="235"/>
      <c r="WLB24" s="235"/>
      <c r="WLC24" s="235"/>
      <c r="WLD24" s="235"/>
      <c r="WLE24" s="235"/>
      <c r="WLF24" s="235"/>
      <c r="WLG24" s="235"/>
      <c r="WLH24" s="235"/>
      <c r="WLI24" s="235"/>
      <c r="WLJ24" s="235"/>
      <c r="WLK24" s="235"/>
      <c r="WLL24" s="235"/>
      <c r="WLM24" s="235"/>
      <c r="WLN24" s="235"/>
      <c r="WLO24" s="235"/>
      <c r="WLP24" s="235"/>
      <c r="WLQ24" s="235"/>
      <c r="WLR24" s="235"/>
      <c r="WLS24" s="235"/>
      <c r="WLT24" s="235"/>
      <c r="WLU24" s="235"/>
      <c r="WLV24" s="235"/>
      <c r="WLW24" s="235"/>
      <c r="WLX24" s="235"/>
      <c r="WLY24" s="235"/>
      <c r="WLZ24" s="235"/>
      <c r="WMA24" s="235"/>
      <c r="WMB24" s="235"/>
      <c r="WMC24" s="235"/>
      <c r="WMD24" s="235"/>
      <c r="WME24" s="235"/>
      <c r="WMF24" s="235"/>
      <c r="WMG24" s="235"/>
      <c r="WMH24" s="235"/>
      <c r="WMI24" s="235"/>
      <c r="WMJ24" s="235"/>
      <c r="WMK24" s="235"/>
      <c r="WML24" s="235"/>
      <c r="WMM24" s="235"/>
      <c r="WMN24" s="235"/>
      <c r="WMO24" s="235"/>
      <c r="WMP24" s="235"/>
      <c r="WMQ24" s="235"/>
      <c r="WMR24" s="235"/>
      <c r="WMS24" s="235"/>
      <c r="WMT24" s="235"/>
      <c r="WMU24" s="235"/>
      <c r="WMV24" s="235"/>
      <c r="WMW24" s="235"/>
      <c r="WMX24" s="235"/>
      <c r="WMY24" s="235"/>
      <c r="WMZ24" s="235"/>
      <c r="WNA24" s="235"/>
      <c r="WNB24" s="235"/>
      <c r="WNC24" s="235"/>
      <c r="WND24" s="235"/>
      <c r="WNE24" s="235"/>
      <c r="WNF24" s="235"/>
      <c r="WNG24" s="235"/>
      <c r="WNH24" s="235"/>
      <c r="WNI24" s="235"/>
      <c r="WNJ24" s="235"/>
      <c r="WNK24" s="235"/>
      <c r="WNL24" s="235"/>
      <c r="WNM24" s="235"/>
      <c r="WNN24" s="235"/>
      <c r="WNO24" s="235"/>
      <c r="WNP24" s="235"/>
      <c r="WNQ24" s="235"/>
      <c r="WNR24" s="235"/>
      <c r="WNS24" s="235"/>
      <c r="WNT24" s="235"/>
      <c r="WNU24" s="235"/>
      <c r="WNV24" s="235"/>
      <c r="WNW24" s="235"/>
      <c r="WNX24" s="235"/>
      <c r="WNY24" s="235"/>
      <c r="WNZ24" s="235"/>
      <c r="WOA24" s="235"/>
      <c r="WOB24" s="235"/>
      <c r="WOC24" s="235"/>
      <c r="WOD24" s="235"/>
      <c r="WOE24" s="235"/>
      <c r="WOF24" s="235"/>
      <c r="WOG24" s="235"/>
      <c r="WOH24" s="235"/>
      <c r="WOI24" s="235"/>
      <c r="WOJ24" s="235"/>
      <c r="WOK24" s="235"/>
      <c r="WOL24" s="235"/>
      <c r="WOM24" s="235"/>
      <c r="WON24" s="235"/>
      <c r="WOO24" s="235"/>
      <c r="WOP24" s="235"/>
      <c r="WOQ24" s="235"/>
      <c r="WOR24" s="235"/>
      <c r="WOS24" s="235"/>
      <c r="WOT24" s="235"/>
      <c r="WOU24" s="235"/>
      <c r="WOV24" s="235"/>
      <c r="WOW24" s="235"/>
      <c r="WOX24" s="235"/>
      <c r="WOY24" s="235"/>
      <c r="WOZ24" s="235"/>
      <c r="WPA24" s="235"/>
      <c r="WPB24" s="235"/>
      <c r="WPC24" s="235"/>
      <c r="WPD24" s="235"/>
      <c r="WPE24" s="235"/>
      <c r="WPF24" s="235"/>
      <c r="WPG24" s="235"/>
      <c r="WPH24" s="235"/>
      <c r="WPI24" s="235"/>
      <c r="WPJ24" s="235"/>
      <c r="WPK24" s="235"/>
      <c r="WPL24" s="235"/>
      <c r="WPM24" s="235"/>
      <c r="WPN24" s="235"/>
      <c r="WPO24" s="235"/>
      <c r="WPP24" s="235"/>
      <c r="WPQ24" s="235"/>
      <c r="WPR24" s="235"/>
      <c r="WPS24" s="235"/>
      <c r="WPT24" s="235"/>
      <c r="WPU24" s="235"/>
      <c r="WPV24" s="235"/>
      <c r="WPW24" s="235"/>
      <c r="WPX24" s="235"/>
      <c r="WPY24" s="235"/>
      <c r="WPZ24" s="235"/>
      <c r="WQA24" s="235"/>
      <c r="WQB24" s="235"/>
      <c r="WQC24" s="235"/>
      <c r="WQD24" s="235"/>
      <c r="WQE24" s="235"/>
      <c r="WQF24" s="235"/>
      <c r="WQG24" s="235"/>
      <c r="WQH24" s="235"/>
      <c r="WQI24" s="235"/>
      <c r="WQJ24" s="235"/>
      <c r="WQK24" s="235"/>
      <c r="WQL24" s="235"/>
      <c r="WQM24" s="235"/>
      <c r="WQN24" s="235"/>
      <c r="WQO24" s="235"/>
      <c r="WQP24" s="235"/>
      <c r="WQQ24" s="235"/>
      <c r="WQR24" s="235"/>
      <c r="WQS24" s="235"/>
      <c r="WQT24" s="235"/>
      <c r="WQU24" s="235"/>
      <c r="WQV24" s="235"/>
      <c r="WQW24" s="235"/>
      <c r="WQX24" s="235"/>
      <c r="WQY24" s="235"/>
      <c r="WQZ24" s="235"/>
      <c r="WRA24" s="235"/>
      <c r="WRB24" s="235"/>
      <c r="WRC24" s="235"/>
      <c r="WRD24" s="235"/>
      <c r="WRE24" s="235"/>
      <c r="WRF24" s="235"/>
      <c r="WRG24" s="235"/>
      <c r="WRH24" s="235"/>
      <c r="WRI24" s="235"/>
      <c r="WRJ24" s="235"/>
      <c r="WRK24" s="235"/>
      <c r="WRL24" s="235"/>
      <c r="WRM24" s="235"/>
      <c r="WRN24" s="235"/>
      <c r="WRO24" s="235"/>
      <c r="WRP24" s="235"/>
      <c r="WRQ24" s="235"/>
      <c r="WRR24" s="235"/>
      <c r="WRS24" s="235"/>
      <c r="WRT24" s="235"/>
      <c r="WRU24" s="235"/>
      <c r="WRV24" s="235"/>
      <c r="WRW24" s="235"/>
      <c r="WRX24" s="235"/>
      <c r="WRY24" s="235"/>
      <c r="WRZ24" s="235"/>
      <c r="WSA24" s="235"/>
      <c r="WSB24" s="235"/>
      <c r="WSC24" s="235"/>
      <c r="WSD24" s="235"/>
      <c r="WSE24" s="235"/>
      <c r="WSF24" s="235"/>
      <c r="WSG24" s="235"/>
      <c r="WSH24" s="235"/>
      <c r="WSI24" s="235"/>
      <c r="WSJ24" s="235"/>
      <c r="WSK24" s="235"/>
      <c r="WSL24" s="235"/>
      <c r="WSM24" s="235"/>
      <c r="WSN24" s="235"/>
      <c r="WSO24" s="235"/>
      <c r="WSP24" s="235"/>
      <c r="WSQ24" s="235"/>
      <c r="WSR24" s="235"/>
      <c r="WSS24" s="235"/>
      <c r="WST24" s="235"/>
      <c r="WSU24" s="235"/>
      <c r="WSV24" s="235"/>
      <c r="WSW24" s="235"/>
      <c r="WSX24" s="235"/>
      <c r="WSY24" s="235"/>
      <c r="WSZ24" s="235"/>
      <c r="WTA24" s="235"/>
      <c r="WTB24" s="235"/>
      <c r="WTC24" s="235"/>
      <c r="WTD24" s="235"/>
      <c r="WTE24" s="235"/>
      <c r="WTF24" s="235"/>
      <c r="WTG24" s="235"/>
      <c r="WTH24" s="235"/>
      <c r="WTI24" s="235"/>
      <c r="WTJ24" s="235"/>
      <c r="WTK24" s="235"/>
      <c r="WTL24" s="235"/>
      <c r="WTM24" s="235"/>
      <c r="WTN24" s="235"/>
      <c r="WTO24" s="235"/>
      <c r="WTP24" s="235"/>
      <c r="WTQ24" s="235"/>
      <c r="WTR24" s="235"/>
      <c r="WTS24" s="235"/>
      <c r="WTT24" s="235"/>
      <c r="WTU24" s="235"/>
      <c r="WTV24" s="235"/>
      <c r="WTW24" s="235"/>
      <c r="WTX24" s="235"/>
      <c r="WTY24" s="235"/>
      <c r="WTZ24" s="235"/>
      <c r="WUA24" s="235"/>
      <c r="WUB24" s="235"/>
      <c r="WUC24" s="235"/>
      <c r="WUD24" s="235"/>
      <c r="WUE24" s="235"/>
      <c r="WUF24" s="235"/>
      <c r="WUG24" s="235"/>
      <c r="WUH24" s="235"/>
      <c r="WUI24" s="235"/>
      <c r="WUJ24" s="235"/>
      <c r="WUK24" s="235"/>
      <c r="WUL24" s="235"/>
      <c r="WUM24" s="235"/>
      <c r="WUN24" s="235"/>
      <c r="WUO24" s="235"/>
      <c r="WUP24" s="235"/>
      <c r="WUQ24" s="235"/>
      <c r="WUR24" s="235"/>
      <c r="WUS24" s="235"/>
      <c r="WUT24" s="235"/>
      <c r="WUU24" s="235"/>
      <c r="WUV24" s="235"/>
      <c r="WUW24" s="235"/>
      <c r="WUX24" s="235"/>
      <c r="WUY24" s="235"/>
      <c r="WUZ24" s="235"/>
      <c r="WVA24" s="235"/>
      <c r="WVB24" s="235"/>
      <c r="WVC24" s="235"/>
      <c r="WVD24" s="235"/>
      <c r="WVE24" s="235"/>
      <c r="WVF24" s="235"/>
      <c r="WVG24" s="235"/>
      <c r="WVH24" s="235"/>
      <c r="WVI24" s="235"/>
      <c r="WVJ24" s="235"/>
      <c r="WVK24" s="235"/>
      <c r="WVL24" s="235"/>
      <c r="WVM24" s="235"/>
      <c r="WVN24" s="235"/>
      <c r="WVO24" s="235"/>
      <c r="WVP24" s="235"/>
      <c r="WVQ24" s="235"/>
      <c r="WVR24" s="235"/>
      <c r="WVS24" s="235"/>
      <c r="WVT24" s="235"/>
      <c r="WVU24" s="235"/>
      <c r="WVV24" s="235"/>
      <c r="WVW24" s="235"/>
      <c r="WVX24" s="235"/>
      <c r="WVY24" s="235"/>
      <c r="WVZ24" s="235"/>
      <c r="WWA24" s="235"/>
      <c r="WWB24" s="235"/>
      <c r="WWC24" s="235"/>
      <c r="WWD24" s="235"/>
      <c r="WWE24" s="235"/>
      <c r="WWF24" s="235"/>
      <c r="WWG24" s="235"/>
      <c r="WWH24" s="235"/>
      <c r="WWI24" s="235"/>
      <c r="WWJ24" s="235"/>
      <c r="WWK24" s="235"/>
      <c r="WWL24" s="235"/>
      <c r="WWM24" s="235"/>
      <c r="WWN24" s="235"/>
      <c r="WWO24" s="235"/>
      <c r="WWP24" s="235"/>
      <c r="WWQ24" s="235"/>
      <c r="WWR24" s="235"/>
      <c r="WWS24" s="235"/>
      <c r="WWT24" s="235"/>
      <c r="WWU24" s="235"/>
      <c r="WWV24" s="235"/>
      <c r="WWW24" s="235"/>
      <c r="WWX24" s="235"/>
      <c r="WWY24" s="235"/>
      <c r="WWZ24" s="235"/>
      <c r="WXA24" s="235"/>
      <c r="WXB24" s="235"/>
      <c r="WXC24" s="235"/>
      <c r="WXD24" s="235"/>
      <c r="WXE24" s="235"/>
      <c r="WXF24" s="235"/>
      <c r="WXG24" s="235"/>
      <c r="WXH24" s="235"/>
      <c r="WXI24" s="235"/>
      <c r="WXJ24" s="235"/>
      <c r="WXK24" s="235"/>
      <c r="WXL24" s="235"/>
      <c r="WXM24" s="235"/>
      <c r="WXN24" s="235"/>
      <c r="WXO24" s="235"/>
      <c r="WXP24" s="235"/>
      <c r="WXQ24" s="235"/>
      <c r="WXR24" s="235"/>
      <c r="WXS24" s="235"/>
      <c r="WXT24" s="235"/>
      <c r="WXU24" s="235"/>
      <c r="WXV24" s="235"/>
      <c r="WXW24" s="235"/>
      <c r="WXX24" s="235"/>
      <c r="WXY24" s="235"/>
      <c r="WXZ24" s="235"/>
      <c r="WYA24" s="235"/>
      <c r="WYB24" s="235"/>
      <c r="WYC24" s="235"/>
      <c r="WYD24" s="235"/>
      <c r="WYE24" s="235"/>
      <c r="WYF24" s="235"/>
      <c r="WYG24" s="235"/>
      <c r="WYH24" s="235"/>
      <c r="WYI24" s="235"/>
      <c r="WYJ24" s="235"/>
      <c r="WYK24" s="235"/>
      <c r="WYL24" s="235"/>
      <c r="WYM24" s="235"/>
      <c r="WYN24" s="235"/>
      <c r="WYO24" s="235"/>
      <c r="WYP24" s="235"/>
      <c r="WYQ24" s="235"/>
      <c r="WYR24" s="235"/>
      <c r="WYS24" s="235"/>
      <c r="WYT24" s="235"/>
      <c r="WYU24" s="235"/>
      <c r="WYV24" s="235"/>
      <c r="WYW24" s="235"/>
      <c r="WYX24" s="235"/>
      <c r="WYY24" s="235"/>
      <c r="WYZ24" s="235"/>
      <c r="WZA24" s="235"/>
      <c r="WZB24" s="235"/>
      <c r="WZC24" s="235"/>
      <c r="WZD24" s="235"/>
      <c r="WZE24" s="235"/>
      <c r="WZF24" s="235"/>
      <c r="WZG24" s="235"/>
      <c r="WZH24" s="235"/>
      <c r="WZI24" s="235"/>
      <c r="WZJ24" s="235"/>
      <c r="WZK24" s="235"/>
      <c r="WZL24" s="235"/>
      <c r="WZM24" s="235"/>
      <c r="WZN24" s="235"/>
      <c r="WZO24" s="235"/>
      <c r="WZP24" s="235"/>
      <c r="WZQ24" s="235"/>
      <c r="WZR24" s="235"/>
      <c r="WZS24" s="235"/>
      <c r="WZT24" s="235"/>
      <c r="WZU24" s="235"/>
      <c r="WZV24" s="235"/>
      <c r="WZW24" s="235"/>
      <c r="WZX24" s="235"/>
      <c r="WZY24" s="235"/>
      <c r="WZZ24" s="235"/>
      <c r="XAA24" s="235"/>
      <c r="XAB24" s="235"/>
      <c r="XAC24" s="235"/>
      <c r="XAD24" s="235"/>
      <c r="XAE24" s="235"/>
      <c r="XAF24" s="235"/>
      <c r="XAG24" s="235"/>
      <c r="XAH24" s="235"/>
      <c r="XAI24" s="235"/>
      <c r="XAJ24" s="235"/>
      <c r="XAK24" s="235"/>
      <c r="XAL24" s="235"/>
      <c r="XAM24" s="235"/>
      <c r="XAN24" s="235"/>
      <c r="XAO24" s="235"/>
      <c r="XAP24" s="235"/>
      <c r="XAQ24" s="235"/>
      <c r="XAR24" s="235"/>
      <c r="XAS24" s="235"/>
      <c r="XAT24" s="235"/>
      <c r="XAU24" s="235"/>
      <c r="XAV24" s="235"/>
      <c r="XAW24" s="235"/>
      <c r="XAX24" s="235"/>
      <c r="XAY24" s="235"/>
      <c r="XAZ24" s="235"/>
      <c r="XBA24" s="235"/>
      <c r="XBB24" s="235"/>
      <c r="XBC24" s="235"/>
      <c r="XBD24" s="235"/>
      <c r="XBE24" s="235"/>
      <c r="XBF24" s="235"/>
      <c r="XBG24" s="235"/>
      <c r="XBH24" s="235"/>
      <c r="XBI24" s="235"/>
      <c r="XBJ24" s="235"/>
      <c r="XBK24" s="235"/>
      <c r="XBL24" s="235"/>
      <c r="XBM24" s="235"/>
      <c r="XBN24" s="235"/>
      <c r="XBO24" s="235"/>
      <c r="XBP24" s="235"/>
      <c r="XBQ24" s="235"/>
      <c r="XBR24" s="235"/>
      <c r="XBS24" s="235"/>
      <c r="XBT24" s="235"/>
      <c r="XBU24" s="235"/>
      <c r="XBV24" s="235"/>
      <c r="XBW24" s="235"/>
      <c r="XBX24" s="235"/>
      <c r="XBY24" s="235"/>
      <c r="XBZ24" s="235"/>
      <c r="XCA24" s="235"/>
      <c r="XCB24" s="235"/>
      <c r="XCC24" s="235"/>
      <c r="XCD24" s="235"/>
      <c r="XCE24" s="235"/>
      <c r="XCF24" s="235"/>
      <c r="XCG24" s="235"/>
      <c r="XCH24" s="235"/>
      <c r="XCI24" s="235"/>
      <c r="XCJ24" s="235"/>
      <c r="XCK24" s="235"/>
      <c r="XCL24" s="235"/>
      <c r="XCM24" s="235"/>
      <c r="XCN24" s="235"/>
      <c r="XCO24" s="235"/>
      <c r="XCP24" s="235"/>
      <c r="XCQ24" s="235"/>
      <c r="XCR24" s="235"/>
      <c r="XCS24" s="235"/>
      <c r="XCT24" s="235"/>
      <c r="XCU24" s="235"/>
      <c r="XCV24" s="235"/>
      <c r="XCW24" s="235"/>
      <c r="XCX24" s="235"/>
      <c r="XCY24" s="235"/>
      <c r="XCZ24" s="235"/>
      <c r="XDA24" s="235"/>
      <c r="XDB24" s="235"/>
      <c r="XDC24" s="235"/>
      <c r="XDD24" s="235"/>
      <c r="XDE24" s="235"/>
      <c r="XDF24" s="235"/>
      <c r="XDG24" s="235"/>
      <c r="XDH24" s="235"/>
      <c r="XDI24" s="235"/>
      <c r="XDJ24" s="235"/>
      <c r="XDK24" s="235"/>
      <c r="XDL24" s="235"/>
      <c r="XDM24" s="235"/>
      <c r="XDN24" s="235"/>
      <c r="XDO24" s="235"/>
      <c r="XDP24" s="235"/>
      <c r="XDQ24" s="235"/>
      <c r="XDR24" s="235"/>
      <c r="XDS24" s="235"/>
      <c r="XDT24" s="235"/>
      <c r="XDU24" s="235"/>
      <c r="XDV24" s="235"/>
      <c r="XDW24" s="235"/>
      <c r="XDX24" s="235"/>
      <c r="XDY24" s="235"/>
      <c r="XDZ24" s="235"/>
      <c r="XEA24" s="235"/>
      <c r="XEB24" s="235"/>
      <c r="XEC24" s="235"/>
      <c r="XED24" s="235"/>
      <c r="XEE24" s="235"/>
      <c r="XEF24" s="235"/>
      <c r="XEG24" s="235"/>
      <c r="XEH24" s="235"/>
      <c r="XEI24" s="235"/>
      <c r="XEJ24" s="235"/>
      <c r="XEK24" s="235"/>
      <c r="XEL24" s="235"/>
      <c r="XEM24" s="235"/>
      <c r="XEN24" s="235"/>
      <c r="XEO24" s="235"/>
      <c r="XEP24" s="235"/>
      <c r="XEQ24" s="235"/>
      <c r="XER24" s="235"/>
      <c r="XES24" s="235"/>
      <c r="XET24" s="235"/>
      <c r="XEU24" s="235"/>
      <c r="XEV24" s="235"/>
      <c r="XEW24" s="235"/>
      <c r="XEX24" s="235"/>
      <c r="XEY24" s="235"/>
      <c r="XEZ24" s="235"/>
      <c r="XFA24" s="235"/>
      <c r="XFB24" s="235"/>
      <c r="XFC24" s="235"/>
      <c r="XFD24" s="235"/>
    </row>
    <row r="25" spans="1:37 14370:16384">
      <c r="A25" s="242" t="s">
        <v>547</v>
      </c>
      <c r="B25" s="243">
        <f t="shared" ref="B25:N25" si="6">SUM(B6:B24)</f>
        <v>267264.8</v>
      </c>
      <c r="C25" s="244">
        <f t="shared" si="6"/>
        <v>43677.4</v>
      </c>
      <c r="D25" s="244">
        <f t="shared" si="6"/>
        <v>30800.4</v>
      </c>
      <c r="E25" s="244">
        <f t="shared" si="6"/>
        <v>6155</v>
      </c>
      <c r="F25" s="244">
        <f t="shared" si="6"/>
        <v>3054</v>
      </c>
      <c r="G25" s="244">
        <f t="shared" si="6"/>
        <v>3668</v>
      </c>
      <c r="H25" s="244">
        <f t="shared" si="6"/>
        <v>24427.4</v>
      </c>
      <c r="I25" s="243">
        <f t="shared" si="6"/>
        <v>8796</v>
      </c>
      <c r="J25" s="243">
        <f t="shared" ref="J25:R25" si="7">SUM(J6:J24)</f>
        <v>85</v>
      </c>
      <c r="K25" s="243">
        <f t="shared" si="7"/>
        <v>72</v>
      </c>
      <c r="L25" s="243">
        <f t="shared" si="7"/>
        <v>9</v>
      </c>
      <c r="M25" s="243">
        <f t="shared" si="7"/>
        <v>2264</v>
      </c>
      <c r="N25" s="243">
        <f t="shared" si="7"/>
        <v>143</v>
      </c>
      <c r="O25" s="243">
        <f t="shared" si="7"/>
        <v>20</v>
      </c>
      <c r="P25" s="243">
        <f t="shared" si="7"/>
        <v>448</v>
      </c>
      <c r="Q25" s="243">
        <f t="shared" si="7"/>
        <v>253</v>
      </c>
      <c r="R25" s="243">
        <f t="shared" si="7"/>
        <v>12337.4</v>
      </c>
      <c r="S25" s="243">
        <f t="shared" ref="P25:AK25" si="8">SUM(S6:S24)</f>
        <v>17375</v>
      </c>
      <c r="T25" s="243">
        <f t="shared" si="8"/>
        <v>14317</v>
      </c>
      <c r="U25" s="243">
        <f t="shared" si="8"/>
        <v>100</v>
      </c>
      <c r="V25" s="243">
        <f t="shared" si="8"/>
        <v>6</v>
      </c>
      <c r="W25" s="243">
        <f t="shared" si="8"/>
        <v>2952</v>
      </c>
      <c r="X25" s="243">
        <f t="shared" si="8"/>
        <v>0</v>
      </c>
      <c r="Y25" s="243">
        <f t="shared" si="8"/>
        <v>79276</v>
      </c>
      <c r="Z25" s="243">
        <f t="shared" si="8"/>
        <v>72612</v>
      </c>
      <c r="AA25" s="243">
        <f t="shared" si="8"/>
        <v>6664</v>
      </c>
      <c r="AB25" s="243">
        <f t="shared" si="8"/>
        <v>399</v>
      </c>
      <c r="AC25" s="243">
        <f t="shared" si="8"/>
        <v>4409</v>
      </c>
      <c r="AD25" s="243">
        <f t="shared" si="8"/>
        <v>51045</v>
      </c>
      <c r="AE25" s="243">
        <f t="shared" si="8"/>
        <v>36954</v>
      </c>
      <c r="AF25" s="243">
        <f t="shared" si="8"/>
        <v>2244</v>
      </c>
      <c r="AG25" s="243">
        <f t="shared" si="8"/>
        <v>396</v>
      </c>
      <c r="AH25" s="243">
        <f t="shared" si="8"/>
        <v>11451</v>
      </c>
      <c r="AI25" s="243">
        <f t="shared" si="8"/>
        <v>44656</v>
      </c>
      <c r="AJ25" s="243">
        <f t="shared" si="8"/>
        <v>1000</v>
      </c>
      <c r="AK25" s="243">
        <f t="shared" si="8"/>
        <v>1000</v>
      </c>
    </row>
  </sheetData>
  <mergeCells count="17">
    <mergeCell ref="A2:R2"/>
    <mergeCell ref="S2:AK2"/>
    <mergeCell ref="A3:U3"/>
    <mergeCell ref="V3:AK3"/>
    <mergeCell ref="C4:G4"/>
    <mergeCell ref="H4:R4"/>
    <mergeCell ref="S4:U4"/>
    <mergeCell ref="V4:X4"/>
    <mergeCell ref="Y4:AA4"/>
    <mergeCell ref="AD4:AH4"/>
    <mergeCell ref="A4:A5"/>
    <mergeCell ref="B4:B5"/>
    <mergeCell ref="AB4:AB5"/>
    <mergeCell ref="AC4:AC5"/>
    <mergeCell ref="AI4:AI5"/>
    <mergeCell ref="AJ4:AJ5"/>
    <mergeCell ref="AK4:AK5"/>
  </mergeCells>
  <printOptions horizontalCentered="1"/>
  <pageMargins left="0.275" right="0.118055555555556" top="0.826388888888889" bottom="0.747916666666667" header="0.5" footer="0.5"/>
  <pageSetup paperSize="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4"/>
  <sheetViews>
    <sheetView workbookViewId="0">
      <selection activeCell="G36" sqref="G36"/>
    </sheetView>
  </sheetViews>
  <sheetFormatPr defaultColWidth="9" defaultRowHeight="13.5"/>
  <cols>
    <col min="1" max="1" width="29.9083333333333" customWidth="1"/>
    <col min="2" max="2" width="16.3333333333333" customWidth="1"/>
    <col min="3" max="3" width="16.3416666666667" customWidth="1"/>
    <col min="4" max="4" width="16.725" customWidth="1"/>
    <col min="5" max="6" width="11.0583333333333" customWidth="1"/>
    <col min="7" max="7" width="19.0333333333333" customWidth="1"/>
    <col min="8" max="8" width="23.75" customWidth="1"/>
    <col min="9" max="9" width="9.44166666666667"/>
    <col min="13" max="13" width="10.8583333333333" customWidth="1"/>
    <col min="19" max="19" width="10.8833333333333" customWidth="1"/>
    <col min="20" max="20" width="51.925" customWidth="1"/>
    <col min="21" max="21" width="26.175" customWidth="1"/>
    <col min="22" max="22" width="23.6333333333333" customWidth="1"/>
    <col min="23" max="23" width="24.3833333333333" customWidth="1"/>
  </cols>
  <sheetData>
    <row r="1" ht="27" spans="1:24">
      <c r="A1" s="182" t="s">
        <v>32</v>
      </c>
      <c r="B1" s="182"/>
      <c r="C1" s="182"/>
      <c r="D1" s="182"/>
      <c r="E1" s="182"/>
      <c r="F1" s="182"/>
      <c r="G1" s="182"/>
      <c r="H1" s="182" t="s">
        <v>32</v>
      </c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 t="s">
        <v>32</v>
      </c>
      <c r="U1" s="182"/>
      <c r="V1" s="182"/>
      <c r="W1" s="182"/>
    </row>
    <row r="2" spans="1:24">
      <c r="A2" s="183" t="s">
        <v>587</v>
      </c>
      <c r="B2" s="183"/>
      <c r="C2" s="183"/>
      <c r="D2" s="183"/>
      <c r="E2" s="183"/>
      <c r="F2" s="183"/>
      <c r="G2" s="184" t="s">
        <v>588</v>
      </c>
      <c r="H2" s="183" t="s">
        <v>589</v>
      </c>
      <c r="I2" s="183"/>
      <c r="J2" s="183"/>
      <c r="K2" s="183"/>
      <c r="L2" s="183"/>
      <c r="M2" s="183"/>
      <c r="N2" s="183"/>
      <c r="O2" s="183"/>
      <c r="P2" s="183"/>
      <c r="Q2" s="183"/>
      <c r="R2" s="185" t="s">
        <v>588</v>
      </c>
      <c r="S2" s="185"/>
      <c r="T2" s="186" t="s">
        <v>589</v>
      </c>
      <c r="U2" s="187"/>
      <c r="V2" s="187"/>
      <c r="W2" s="185" t="s">
        <v>588</v>
      </c>
      <c r="X2" s="183"/>
    </row>
    <row r="3" spans="1:24">
      <c r="A3" s="188" t="s">
        <v>546</v>
      </c>
      <c r="B3" s="189" t="s">
        <v>547</v>
      </c>
      <c r="C3" s="190" t="s">
        <v>548</v>
      </c>
      <c r="D3" s="191"/>
      <c r="E3" s="190"/>
      <c r="F3" s="190"/>
      <c r="G3" s="190"/>
      <c r="H3" s="188" t="s">
        <v>546</v>
      </c>
      <c r="I3" s="190" t="s">
        <v>549</v>
      </c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88" t="s">
        <v>546</v>
      </c>
      <c r="U3" s="190" t="s">
        <v>552</v>
      </c>
      <c r="V3" s="190"/>
      <c r="W3" s="190"/>
    </row>
    <row r="4" ht="36" spans="1:24">
      <c r="A4" s="188"/>
      <c r="B4" s="189"/>
      <c r="C4" s="192" t="s">
        <v>559</v>
      </c>
      <c r="D4" s="193" t="s">
        <v>560</v>
      </c>
      <c r="E4" s="192" t="s">
        <v>561</v>
      </c>
      <c r="F4" s="192" t="s">
        <v>562</v>
      </c>
      <c r="G4" s="192" t="s">
        <v>563</v>
      </c>
      <c r="H4" s="188"/>
      <c r="I4" s="192" t="s">
        <v>559</v>
      </c>
      <c r="J4" s="192" t="s">
        <v>564</v>
      </c>
      <c r="K4" s="192" t="s">
        <v>565</v>
      </c>
      <c r="L4" s="192" t="s">
        <v>566</v>
      </c>
      <c r="M4" s="192" t="s">
        <v>567</v>
      </c>
      <c r="N4" s="192" t="s">
        <v>568</v>
      </c>
      <c r="O4" s="192" t="s">
        <v>569</v>
      </c>
      <c r="P4" s="194" t="s">
        <v>570</v>
      </c>
      <c r="Q4" s="192" t="s">
        <v>571</v>
      </c>
      <c r="R4" s="192" t="s">
        <v>572</v>
      </c>
      <c r="S4" s="192" t="s">
        <v>573</v>
      </c>
      <c r="T4" s="188"/>
      <c r="U4" s="192" t="s">
        <v>559</v>
      </c>
      <c r="V4" s="192" t="s">
        <v>579</v>
      </c>
      <c r="W4" s="192" t="s">
        <v>580</v>
      </c>
    </row>
    <row r="5" ht="14.25" spans="1:24">
      <c r="A5" s="195" t="s">
        <v>132</v>
      </c>
      <c r="B5" s="196">
        <f>C5+I5+U5</f>
        <v>27199.4</v>
      </c>
      <c r="C5" s="196">
        <f>SUM(D5:G5)</f>
        <v>21543.4</v>
      </c>
      <c r="D5" s="197">
        <v>20397.4</v>
      </c>
      <c r="E5" s="198"/>
      <c r="F5" s="199"/>
      <c r="G5" s="197">
        <v>1146</v>
      </c>
      <c r="H5" s="195" t="s">
        <v>132</v>
      </c>
      <c r="I5" s="196">
        <f>SUM(J5:S5)</f>
        <v>4369</v>
      </c>
      <c r="J5" s="196">
        <v>2590</v>
      </c>
      <c r="K5" s="196">
        <v>76</v>
      </c>
      <c r="L5" s="196">
        <v>43</v>
      </c>
      <c r="M5" s="196"/>
      <c r="N5" s="196">
        <v>404</v>
      </c>
      <c r="O5" s="196">
        <v>129</v>
      </c>
      <c r="P5" s="200">
        <v>18</v>
      </c>
      <c r="Q5" s="196">
        <v>391</v>
      </c>
      <c r="R5" s="196">
        <v>94</v>
      </c>
      <c r="S5" s="196">
        <v>624</v>
      </c>
      <c r="T5" s="195" t="s">
        <v>132</v>
      </c>
      <c r="U5" s="196">
        <f>SUM(V5:W5)</f>
        <v>1287</v>
      </c>
      <c r="V5" s="196">
        <v>1046</v>
      </c>
      <c r="W5" s="196">
        <v>241</v>
      </c>
    </row>
    <row r="6" ht="14.25" spans="1:24">
      <c r="A6" s="195" t="s">
        <v>133</v>
      </c>
      <c r="B6" s="196">
        <f t="shared" ref="B6:B25" si="0">C6+I6+U6</f>
        <v>7614</v>
      </c>
      <c r="C6" s="196">
        <f t="shared" ref="C6:C23" si="1">SUM(D6:G6)</f>
        <v>4531</v>
      </c>
      <c r="D6" s="197">
        <v>4344</v>
      </c>
      <c r="E6" s="198"/>
      <c r="F6" s="199"/>
      <c r="G6" s="197">
        <v>187</v>
      </c>
      <c r="H6" s="195" t="s">
        <v>133</v>
      </c>
      <c r="I6" s="196">
        <f t="shared" ref="I6:I24" si="2">SUM(J6:S6)</f>
        <v>3061</v>
      </c>
      <c r="J6" s="196">
        <v>1684</v>
      </c>
      <c r="K6" s="196">
        <v>1</v>
      </c>
      <c r="L6" s="196">
        <v>1</v>
      </c>
      <c r="M6" s="196"/>
      <c r="N6" s="196"/>
      <c r="O6" s="196">
        <v>2</v>
      </c>
      <c r="P6" s="200"/>
      <c r="Q6" s="196">
        <v>39</v>
      </c>
      <c r="R6" s="196">
        <v>15</v>
      </c>
      <c r="S6" s="196">
        <v>1319</v>
      </c>
      <c r="T6" s="195" t="s">
        <v>133</v>
      </c>
      <c r="U6" s="196">
        <f t="shared" ref="U6:U24" si="3">SUM(V6:W6)</f>
        <v>22</v>
      </c>
      <c r="V6" s="196">
        <v>21</v>
      </c>
      <c r="W6" s="196">
        <v>1</v>
      </c>
    </row>
    <row r="7" ht="14.25" spans="1:24">
      <c r="A7" s="195" t="s">
        <v>134</v>
      </c>
      <c r="B7" s="196">
        <f t="shared" si="0"/>
        <v>56990</v>
      </c>
      <c r="C7" s="196">
        <f t="shared" si="1"/>
        <v>850</v>
      </c>
      <c r="D7" s="197">
        <v>801</v>
      </c>
      <c r="E7" s="198"/>
      <c r="F7" s="199"/>
      <c r="G7" s="197">
        <v>49</v>
      </c>
      <c r="H7" s="195" t="s">
        <v>134</v>
      </c>
      <c r="I7" s="196">
        <f t="shared" si="2"/>
        <v>1950</v>
      </c>
      <c r="J7" s="196">
        <v>601</v>
      </c>
      <c r="K7" s="196">
        <v>1</v>
      </c>
      <c r="L7" s="196">
        <v>26</v>
      </c>
      <c r="M7" s="196"/>
      <c r="N7" s="196"/>
      <c r="O7" s="196">
        <v>2</v>
      </c>
      <c r="P7" s="200"/>
      <c r="Q7" s="196">
        <v>3</v>
      </c>
      <c r="R7" s="196">
        <v>1</v>
      </c>
      <c r="S7" s="196">
        <v>1316</v>
      </c>
      <c r="T7" s="195" t="s">
        <v>134</v>
      </c>
      <c r="U7" s="196">
        <f t="shared" si="3"/>
        <v>54190</v>
      </c>
      <c r="V7" s="196">
        <v>49080</v>
      </c>
      <c r="W7" s="196">
        <v>5110</v>
      </c>
    </row>
    <row r="8" ht="14.25" spans="1:24">
      <c r="A8" s="195" t="s">
        <v>135</v>
      </c>
      <c r="B8" s="196">
        <f t="shared" si="0"/>
        <v>1915</v>
      </c>
      <c r="C8" s="196">
        <f t="shared" si="1"/>
        <v>107</v>
      </c>
      <c r="D8" s="197">
        <v>87</v>
      </c>
      <c r="E8" s="197"/>
      <c r="F8" s="197"/>
      <c r="G8" s="197">
        <v>20</v>
      </c>
      <c r="H8" s="195" t="s">
        <v>135</v>
      </c>
      <c r="I8" s="196">
        <f t="shared" si="2"/>
        <v>1683</v>
      </c>
      <c r="J8" s="201">
        <v>11</v>
      </c>
      <c r="K8" s="201">
        <v>1</v>
      </c>
      <c r="L8" s="201">
        <v>1</v>
      </c>
      <c r="M8" s="201"/>
      <c r="N8" s="201"/>
      <c r="O8" s="201"/>
      <c r="P8" s="202"/>
      <c r="Q8" s="201"/>
      <c r="R8" s="201"/>
      <c r="S8" s="201">
        <v>1670</v>
      </c>
      <c r="T8" s="195" t="s">
        <v>135</v>
      </c>
      <c r="U8" s="196">
        <f t="shared" si="3"/>
        <v>125</v>
      </c>
      <c r="V8" s="201">
        <v>104</v>
      </c>
      <c r="W8" s="201">
        <v>21</v>
      </c>
    </row>
    <row r="9" ht="14.25" spans="1:24">
      <c r="A9" s="195" t="s">
        <v>585</v>
      </c>
      <c r="B9" s="196">
        <f t="shared" si="0"/>
        <v>1981</v>
      </c>
      <c r="C9" s="196">
        <f t="shared" si="1"/>
        <v>170</v>
      </c>
      <c r="D9" s="197">
        <v>142</v>
      </c>
      <c r="E9" s="197"/>
      <c r="F9" s="197"/>
      <c r="G9" s="197">
        <v>28</v>
      </c>
      <c r="H9" s="195" t="s">
        <v>585</v>
      </c>
      <c r="I9" s="196">
        <f t="shared" si="2"/>
        <v>372</v>
      </c>
      <c r="J9" s="201">
        <v>18</v>
      </c>
      <c r="K9" s="201">
        <v>1</v>
      </c>
      <c r="L9" s="201"/>
      <c r="M9" s="201"/>
      <c r="N9" s="201">
        <v>36</v>
      </c>
      <c r="O9" s="201">
        <v>1</v>
      </c>
      <c r="P9" s="202">
        <v>2</v>
      </c>
      <c r="Q9" s="201"/>
      <c r="R9" s="201"/>
      <c r="S9" s="201">
        <v>314</v>
      </c>
      <c r="T9" s="195" t="s">
        <v>585</v>
      </c>
      <c r="U9" s="196">
        <f t="shared" si="3"/>
        <v>1439</v>
      </c>
      <c r="V9" s="201">
        <v>1160</v>
      </c>
      <c r="W9" s="201">
        <v>279</v>
      </c>
    </row>
    <row r="10" ht="14.25" spans="1:24">
      <c r="A10" s="195" t="s">
        <v>137</v>
      </c>
      <c r="B10" s="196">
        <f t="shared" si="0"/>
        <v>11543</v>
      </c>
      <c r="C10" s="196">
        <f t="shared" si="1"/>
        <v>6052</v>
      </c>
      <c r="D10" s="197">
        <v>607</v>
      </c>
      <c r="E10" s="197">
        <v>4318</v>
      </c>
      <c r="F10" s="197"/>
      <c r="G10" s="197">
        <v>1127</v>
      </c>
      <c r="H10" s="195" t="s">
        <v>137</v>
      </c>
      <c r="I10" s="196">
        <f t="shared" si="2"/>
        <v>570</v>
      </c>
      <c r="J10" s="201">
        <v>125</v>
      </c>
      <c r="K10" s="201">
        <v>1</v>
      </c>
      <c r="L10" s="201"/>
      <c r="M10" s="201"/>
      <c r="N10" s="201">
        <v>5</v>
      </c>
      <c r="O10" s="201">
        <v>1</v>
      </c>
      <c r="P10" s="202"/>
      <c r="Q10" s="201">
        <v>1</v>
      </c>
      <c r="R10" s="201">
        <v>1</v>
      </c>
      <c r="S10" s="201">
        <v>436</v>
      </c>
      <c r="T10" s="195" t="s">
        <v>137</v>
      </c>
      <c r="U10" s="196">
        <f t="shared" si="3"/>
        <v>4921</v>
      </c>
      <c r="V10" s="201">
        <v>4829</v>
      </c>
      <c r="W10" s="201">
        <v>92</v>
      </c>
    </row>
    <row r="11" ht="14.25" spans="1:24">
      <c r="A11" s="195" t="s">
        <v>138</v>
      </c>
      <c r="B11" s="196">
        <f t="shared" si="0"/>
        <v>10535</v>
      </c>
      <c r="C11" s="196">
        <f t="shared" si="1"/>
        <v>2075</v>
      </c>
      <c r="D11" s="203">
        <v>219</v>
      </c>
      <c r="E11" s="203">
        <v>1837</v>
      </c>
      <c r="F11" s="203"/>
      <c r="G11" s="203">
        <v>19</v>
      </c>
      <c r="H11" s="195" t="s">
        <v>138</v>
      </c>
      <c r="I11" s="196">
        <f t="shared" si="2"/>
        <v>149</v>
      </c>
      <c r="J11" s="204">
        <v>123</v>
      </c>
      <c r="K11" s="204"/>
      <c r="L11" s="204"/>
      <c r="M11" s="204">
        <v>9</v>
      </c>
      <c r="N11" s="204"/>
      <c r="O11" s="204"/>
      <c r="P11" s="205"/>
      <c r="Q11" s="204"/>
      <c r="R11" s="204">
        <v>16</v>
      </c>
      <c r="S11" s="204">
        <v>1</v>
      </c>
      <c r="T11" s="195" t="s">
        <v>138</v>
      </c>
      <c r="U11" s="196">
        <f t="shared" si="3"/>
        <v>8311</v>
      </c>
      <c r="V11" s="204">
        <v>8246</v>
      </c>
      <c r="W11" s="204">
        <v>65</v>
      </c>
    </row>
    <row r="12" ht="14.25" spans="1:24">
      <c r="A12" s="195" t="s">
        <v>139</v>
      </c>
      <c r="B12" s="196">
        <f t="shared" si="0"/>
        <v>439</v>
      </c>
      <c r="C12" s="196">
        <f t="shared" si="1"/>
        <v>0</v>
      </c>
      <c r="D12" s="206"/>
      <c r="E12" s="206"/>
      <c r="F12" s="206"/>
      <c r="G12" s="206"/>
      <c r="H12" s="195" t="s">
        <v>139</v>
      </c>
      <c r="I12" s="196">
        <f t="shared" si="2"/>
        <v>407</v>
      </c>
      <c r="J12" s="207"/>
      <c r="K12" s="207"/>
      <c r="L12" s="207"/>
      <c r="M12" s="207"/>
      <c r="N12" s="207">
        <v>207</v>
      </c>
      <c r="O12" s="207"/>
      <c r="P12" s="208"/>
      <c r="Q12" s="207"/>
      <c r="R12" s="207"/>
      <c r="S12" s="207">
        <v>200</v>
      </c>
      <c r="T12" s="195" t="s">
        <v>139</v>
      </c>
      <c r="U12" s="196">
        <f t="shared" si="3"/>
        <v>32</v>
      </c>
      <c r="V12" s="207">
        <v>31</v>
      </c>
      <c r="W12" s="207">
        <v>1</v>
      </c>
    </row>
    <row r="13" ht="14.25" spans="1:24">
      <c r="A13" s="195" t="s">
        <v>140</v>
      </c>
      <c r="B13" s="196">
        <f t="shared" si="0"/>
        <v>3857</v>
      </c>
      <c r="C13" s="196">
        <f t="shared" si="1"/>
        <v>348</v>
      </c>
      <c r="D13" s="197">
        <v>348</v>
      </c>
      <c r="E13" s="197"/>
      <c r="F13" s="197"/>
      <c r="G13" s="197"/>
      <c r="H13" s="195" t="s">
        <v>140</v>
      </c>
      <c r="I13" s="196">
        <f t="shared" si="2"/>
        <v>1342</v>
      </c>
      <c r="J13" s="201">
        <v>25</v>
      </c>
      <c r="K13" s="201"/>
      <c r="L13" s="201"/>
      <c r="M13" s="201"/>
      <c r="N13" s="201">
        <v>1300</v>
      </c>
      <c r="O13" s="201">
        <v>1</v>
      </c>
      <c r="P13" s="202"/>
      <c r="Q13" s="201"/>
      <c r="R13" s="201"/>
      <c r="S13" s="201">
        <v>16</v>
      </c>
      <c r="T13" s="195" t="s">
        <v>140</v>
      </c>
      <c r="U13" s="196">
        <f t="shared" si="3"/>
        <v>2167</v>
      </c>
      <c r="V13" s="201">
        <v>1524</v>
      </c>
      <c r="W13" s="201">
        <v>643</v>
      </c>
    </row>
    <row r="14" ht="14.25" spans="1:24">
      <c r="A14" s="195" t="s">
        <v>141</v>
      </c>
      <c r="B14" s="196">
        <f t="shared" si="0"/>
        <v>15311.4</v>
      </c>
      <c r="C14" s="196">
        <f t="shared" si="1"/>
        <v>2414</v>
      </c>
      <c r="D14" s="197">
        <v>2074</v>
      </c>
      <c r="E14" s="197"/>
      <c r="F14" s="197"/>
      <c r="G14" s="197">
        <v>340</v>
      </c>
      <c r="H14" s="195" t="s">
        <v>141</v>
      </c>
      <c r="I14" s="196">
        <f t="shared" si="2"/>
        <v>9256.4</v>
      </c>
      <c r="J14" s="201">
        <v>3423</v>
      </c>
      <c r="K14" s="201">
        <v>2</v>
      </c>
      <c r="L14" s="201">
        <v>1</v>
      </c>
      <c r="M14" s="201"/>
      <c r="N14" s="201">
        <v>312</v>
      </c>
      <c r="O14" s="201">
        <v>3</v>
      </c>
      <c r="P14" s="202"/>
      <c r="Q14" s="201">
        <v>8</v>
      </c>
      <c r="R14" s="201">
        <v>56</v>
      </c>
      <c r="S14" s="201">
        <v>5451.4</v>
      </c>
      <c r="T14" s="195" t="s">
        <v>141</v>
      </c>
      <c r="U14" s="196">
        <f t="shared" si="3"/>
        <v>3641</v>
      </c>
      <c r="V14" s="201">
        <v>3519</v>
      </c>
      <c r="W14" s="201">
        <v>122</v>
      </c>
    </row>
    <row r="15" ht="14.25" spans="1:24">
      <c r="A15" s="195" t="s">
        <v>142</v>
      </c>
      <c r="B15" s="196">
        <f t="shared" si="0"/>
        <v>898</v>
      </c>
      <c r="C15" s="196">
        <f t="shared" si="1"/>
        <v>426</v>
      </c>
      <c r="D15" s="197">
        <v>342</v>
      </c>
      <c r="E15" s="197"/>
      <c r="F15" s="197"/>
      <c r="G15" s="197">
        <v>84</v>
      </c>
      <c r="H15" s="195" t="s">
        <v>142</v>
      </c>
      <c r="I15" s="196">
        <f t="shared" si="2"/>
        <v>70</v>
      </c>
      <c r="J15" s="201">
        <v>36</v>
      </c>
      <c r="K15" s="201"/>
      <c r="L15" s="201"/>
      <c r="M15" s="201"/>
      <c r="N15" s="201"/>
      <c r="O15" s="201">
        <v>1</v>
      </c>
      <c r="P15" s="202"/>
      <c r="Q15" s="201">
        <v>3</v>
      </c>
      <c r="R15" s="201">
        <v>30</v>
      </c>
      <c r="S15" s="201"/>
      <c r="T15" s="195" t="s">
        <v>142</v>
      </c>
      <c r="U15" s="196">
        <f t="shared" si="3"/>
        <v>402</v>
      </c>
      <c r="V15" s="201">
        <v>387</v>
      </c>
      <c r="W15" s="201">
        <v>15</v>
      </c>
    </row>
    <row r="16" ht="14.25" spans="1:24">
      <c r="A16" s="195" t="s">
        <v>586</v>
      </c>
      <c r="B16" s="196"/>
      <c r="C16" s="196"/>
      <c r="D16" s="197"/>
      <c r="E16" s="197"/>
      <c r="F16" s="197"/>
      <c r="G16" s="197"/>
      <c r="H16" s="195" t="s">
        <v>586</v>
      </c>
      <c r="I16" s="196"/>
      <c r="J16" s="201"/>
      <c r="K16" s="201"/>
      <c r="L16" s="201"/>
      <c r="M16" s="201"/>
      <c r="N16" s="201"/>
      <c r="O16" s="201"/>
      <c r="P16" s="202"/>
      <c r="Q16" s="201"/>
      <c r="R16" s="201"/>
      <c r="S16" s="201"/>
      <c r="T16" s="195" t="s">
        <v>586</v>
      </c>
      <c r="U16" s="196"/>
      <c r="V16" s="201"/>
      <c r="W16" s="201"/>
    </row>
    <row r="17" ht="14.25" spans="1:23">
      <c r="A17" s="195" t="s">
        <v>144</v>
      </c>
      <c r="B17" s="196">
        <f t="shared" si="0"/>
        <v>208</v>
      </c>
      <c r="C17" s="196">
        <f t="shared" si="1"/>
        <v>124</v>
      </c>
      <c r="D17" s="197">
        <v>124</v>
      </c>
      <c r="E17" s="197"/>
      <c r="F17" s="197"/>
      <c r="G17" s="197"/>
      <c r="H17" s="195" t="s">
        <v>144</v>
      </c>
      <c r="I17" s="196">
        <f t="shared" si="2"/>
        <v>35</v>
      </c>
      <c r="J17" s="201">
        <v>35</v>
      </c>
      <c r="K17" s="201"/>
      <c r="L17" s="201"/>
      <c r="M17" s="201"/>
      <c r="N17" s="201"/>
      <c r="O17" s="201"/>
      <c r="P17" s="202"/>
      <c r="Q17" s="201"/>
      <c r="R17" s="201"/>
      <c r="S17" s="201"/>
      <c r="T17" s="195" t="s">
        <v>144</v>
      </c>
      <c r="U17" s="196">
        <f t="shared" si="3"/>
        <v>49</v>
      </c>
      <c r="V17" s="201">
        <v>47</v>
      </c>
      <c r="W17" s="201">
        <v>2</v>
      </c>
    </row>
    <row r="18" ht="14.25" spans="1:23">
      <c r="A18" s="195" t="s">
        <v>216</v>
      </c>
      <c r="B18" s="196">
        <f t="shared" si="0"/>
        <v>1497</v>
      </c>
      <c r="C18" s="196">
        <f t="shared" si="1"/>
        <v>1069</v>
      </c>
      <c r="D18" s="197">
        <v>852</v>
      </c>
      <c r="E18" s="197"/>
      <c r="F18" s="197"/>
      <c r="G18" s="197">
        <v>217</v>
      </c>
      <c r="H18" s="195" t="s">
        <v>216</v>
      </c>
      <c r="I18" s="196">
        <f t="shared" si="2"/>
        <v>428</v>
      </c>
      <c r="J18" s="201">
        <v>80</v>
      </c>
      <c r="K18" s="201">
        <v>2</v>
      </c>
      <c r="L18" s="201"/>
      <c r="M18" s="201"/>
      <c r="N18" s="201"/>
      <c r="O18" s="201">
        <v>3</v>
      </c>
      <c r="P18" s="202"/>
      <c r="Q18" s="201">
        <v>3</v>
      </c>
      <c r="R18" s="201">
        <v>40</v>
      </c>
      <c r="S18" s="201">
        <v>300</v>
      </c>
      <c r="T18" s="195" t="s">
        <v>590</v>
      </c>
      <c r="U18" s="196"/>
      <c r="V18" s="201"/>
      <c r="W18" s="201"/>
    </row>
    <row r="19" ht="14.25" spans="1:23">
      <c r="A19" s="195" t="s">
        <v>217</v>
      </c>
      <c r="B19" s="196">
        <f t="shared" si="0"/>
        <v>3054</v>
      </c>
      <c r="C19" s="196">
        <f t="shared" si="1"/>
        <v>3054</v>
      </c>
      <c r="D19" s="197"/>
      <c r="E19" s="197"/>
      <c r="F19" s="197">
        <v>3054</v>
      </c>
      <c r="G19" s="197"/>
      <c r="H19" s="195" t="s">
        <v>217</v>
      </c>
      <c r="I19" s="196"/>
      <c r="J19" s="201"/>
      <c r="K19" s="201"/>
      <c r="L19" s="201"/>
      <c r="M19" s="201"/>
      <c r="N19" s="201"/>
      <c r="O19" s="201"/>
      <c r="P19" s="202"/>
      <c r="Q19" s="201"/>
      <c r="R19" s="201"/>
      <c r="S19" s="201"/>
      <c r="T19" s="195" t="s">
        <v>217</v>
      </c>
      <c r="U19" s="196"/>
      <c r="V19" s="201">
        <v>2618</v>
      </c>
      <c r="W19" s="201">
        <v>72</v>
      </c>
    </row>
    <row r="20" ht="14.25" spans="1:23">
      <c r="A20" s="195" t="s">
        <v>218</v>
      </c>
      <c r="B20" s="196">
        <f t="shared" si="0"/>
        <v>121</v>
      </c>
      <c r="C20" s="196"/>
      <c r="D20" s="197"/>
      <c r="E20" s="197"/>
      <c r="F20" s="197"/>
      <c r="G20" s="197"/>
      <c r="H20" s="195" t="s">
        <v>218</v>
      </c>
      <c r="I20" s="196">
        <f t="shared" si="2"/>
        <v>121</v>
      </c>
      <c r="J20" s="201">
        <v>4</v>
      </c>
      <c r="K20" s="201"/>
      <c r="L20" s="201"/>
      <c r="M20" s="201"/>
      <c r="N20" s="201"/>
      <c r="O20" s="201"/>
      <c r="P20" s="202"/>
      <c r="Q20" s="201"/>
      <c r="R20" s="201"/>
      <c r="S20" s="201">
        <v>117</v>
      </c>
      <c r="T20" s="195" t="s">
        <v>218</v>
      </c>
      <c r="U20" s="196"/>
      <c r="V20" s="201"/>
      <c r="W20" s="201"/>
    </row>
    <row r="21" ht="14.25" spans="1:23">
      <c r="A21" s="195" t="s">
        <v>219</v>
      </c>
      <c r="B21" s="196">
        <f t="shared" si="0"/>
        <v>1528</v>
      </c>
      <c r="C21" s="196">
        <f t="shared" si="1"/>
        <v>914</v>
      </c>
      <c r="D21" s="197">
        <v>463</v>
      </c>
      <c r="E21" s="197"/>
      <c r="F21" s="197"/>
      <c r="G21" s="197">
        <v>451</v>
      </c>
      <c r="H21" s="195" t="s">
        <v>219</v>
      </c>
      <c r="I21" s="196">
        <f t="shared" si="2"/>
        <v>614</v>
      </c>
      <c r="J21" s="201">
        <v>41</v>
      </c>
      <c r="K21" s="201"/>
      <c r="L21" s="201"/>
      <c r="M21" s="201"/>
      <c r="N21" s="201"/>
      <c r="O21" s="201"/>
      <c r="P21" s="202"/>
      <c r="Q21" s="201"/>
      <c r="R21" s="201"/>
      <c r="S21" s="201">
        <v>573</v>
      </c>
      <c r="T21" s="195" t="s">
        <v>219</v>
      </c>
      <c r="U21" s="196"/>
      <c r="V21" s="209"/>
      <c r="W21" s="209"/>
    </row>
    <row r="22" ht="14.25" spans="1:23">
      <c r="A22" s="195" t="s">
        <v>220</v>
      </c>
      <c r="B22" s="196"/>
      <c r="C22" s="196"/>
      <c r="D22" s="197"/>
      <c r="E22" s="197"/>
      <c r="F22" s="197"/>
      <c r="G22" s="197"/>
      <c r="H22" s="195" t="s">
        <v>220</v>
      </c>
      <c r="I22" s="196"/>
      <c r="J22" s="201"/>
      <c r="K22" s="201"/>
      <c r="L22" s="201"/>
      <c r="M22" s="201"/>
      <c r="N22" s="201"/>
      <c r="O22" s="201"/>
      <c r="P22" s="202"/>
      <c r="Q22" s="201"/>
      <c r="R22" s="201"/>
      <c r="S22" s="201"/>
      <c r="T22" s="195" t="s">
        <v>220</v>
      </c>
      <c r="U22" s="196"/>
      <c r="V22" s="209"/>
      <c r="W22" s="209"/>
    </row>
    <row r="23" ht="14.25" spans="1:23">
      <c r="A23" s="195" t="s">
        <v>150</v>
      </c>
      <c r="B23" s="196"/>
      <c r="C23" s="196"/>
      <c r="D23" s="197"/>
      <c r="E23" s="197"/>
      <c r="F23" s="197"/>
      <c r="G23" s="197"/>
      <c r="H23" s="195" t="s">
        <v>150</v>
      </c>
      <c r="I23" s="196"/>
      <c r="J23" s="201"/>
      <c r="K23" s="201"/>
      <c r="L23" s="201"/>
      <c r="M23" s="201"/>
      <c r="N23" s="201"/>
      <c r="O23" s="201"/>
      <c r="P23" s="202"/>
      <c r="Q23" s="201"/>
      <c r="R23" s="201"/>
      <c r="S23" s="201"/>
      <c r="T23" s="195" t="s">
        <v>591</v>
      </c>
      <c r="U23" s="196"/>
      <c r="V23" s="209"/>
      <c r="W23" s="209"/>
    </row>
    <row r="24" s="1" customFormat="1" ht="14.25" spans="1:23">
      <c r="A24" s="210" t="s">
        <v>547</v>
      </c>
      <c r="B24" s="196">
        <f>C24+I24+U24</f>
        <v>147380.8</v>
      </c>
      <c r="C24" s="211">
        <f>SUM(C5:C23)</f>
        <v>43677.4</v>
      </c>
      <c r="D24" s="211">
        <f>SUM(D5:D23)</f>
        <v>30800.4</v>
      </c>
      <c r="E24" s="211">
        <f>SUM(E5:E23)</f>
        <v>6155</v>
      </c>
      <c r="F24" s="211">
        <f>SUM(F5:F23)</f>
        <v>3054</v>
      </c>
      <c r="G24" s="211">
        <f>SUM(G5:G23)</f>
        <v>3668</v>
      </c>
      <c r="H24" s="210" t="s">
        <v>547</v>
      </c>
      <c r="I24" s="211">
        <f>SUM(I5:I23)</f>
        <v>24427.4</v>
      </c>
      <c r="J24" s="211">
        <v>8796</v>
      </c>
      <c r="K24" s="211">
        <v>85</v>
      </c>
      <c r="L24" s="211">
        <v>72</v>
      </c>
      <c r="M24" s="211">
        <v>9</v>
      </c>
      <c r="N24" s="211">
        <v>2264</v>
      </c>
      <c r="O24" s="211">
        <v>143</v>
      </c>
      <c r="P24" s="211">
        <v>20</v>
      </c>
      <c r="Q24" s="211">
        <v>448</v>
      </c>
      <c r="R24" s="211">
        <v>253</v>
      </c>
      <c r="S24" s="211">
        <v>12337.4</v>
      </c>
      <c r="T24" s="210" t="s">
        <v>547</v>
      </c>
      <c r="U24" s="196">
        <f t="shared" si="3"/>
        <v>79276</v>
      </c>
      <c r="V24" s="211">
        <f>SUM(V5:V23)</f>
        <v>72612</v>
      </c>
      <c r="W24" s="211">
        <f>SUM(W5:W23)</f>
        <v>6664</v>
      </c>
    </row>
  </sheetData>
  <mergeCells count="11">
    <mergeCell ref="A1:G1"/>
    <mergeCell ref="H1:S1"/>
    <mergeCell ref="T1:W1"/>
    <mergeCell ref="R2:S2"/>
    <mergeCell ref="C3:G3"/>
    <mergeCell ref="I3:S3"/>
    <mergeCell ref="U3:W3"/>
    <mergeCell ref="A3:A4"/>
    <mergeCell ref="B3:B4"/>
    <mergeCell ref="H3:H4"/>
    <mergeCell ref="T3:T4"/>
  </mergeCells>
  <pageMargins left="1.14166666666667" right="0.75" top="1" bottom="1" header="0.5" footer="0.5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32"/>
  <sheetViews>
    <sheetView topLeftCell="A9" workbookViewId="0">
      <selection activeCell="E34" sqref="E34"/>
    </sheetView>
  </sheetViews>
  <sheetFormatPr defaultColWidth="9" defaultRowHeight="13.5" outlineLevelCol="2"/>
  <cols>
    <col min="1" max="1" width="80.6666666666667" customWidth="1"/>
    <col min="2" max="2" width="31.6666666666667" style="166" customWidth="1"/>
    <col min="3" max="3" width="22.775" customWidth="1"/>
  </cols>
  <sheetData>
    <row r="1" ht="54" customHeight="1" spans="1:3">
      <c r="A1" s="100" t="s">
        <v>592</v>
      </c>
      <c r="B1" s="167"/>
      <c r="C1" s="100"/>
    </row>
    <row r="2" ht="18.75" spans="1:3">
      <c r="A2" s="101" t="s">
        <v>593</v>
      </c>
      <c r="B2" s="168"/>
      <c r="C2" s="101" t="s">
        <v>102</v>
      </c>
    </row>
    <row r="3" ht="38" customHeight="1" spans="1:3">
      <c r="A3" s="174" t="s">
        <v>231</v>
      </c>
      <c r="B3" s="175" t="s">
        <v>232</v>
      </c>
      <c r="C3" s="68" t="s">
        <v>208</v>
      </c>
    </row>
    <row r="4" ht="18.75" spans="1:3">
      <c r="A4" s="176" t="s">
        <v>594</v>
      </c>
      <c r="B4" s="177">
        <f>SUM(B5,B10,B29)</f>
        <v>248040.13</v>
      </c>
      <c r="C4" s="47"/>
    </row>
    <row r="5" ht="18.75" spans="1:3">
      <c r="A5" s="176" t="s">
        <v>595</v>
      </c>
      <c r="B5" s="177">
        <v>2768</v>
      </c>
      <c r="C5" s="47"/>
    </row>
    <row r="6" ht="18.75" spans="1:3">
      <c r="A6" s="178" t="s">
        <v>596</v>
      </c>
      <c r="B6" s="177">
        <v>-152</v>
      </c>
      <c r="C6" s="47"/>
    </row>
    <row r="7" ht="18.75" spans="1:3">
      <c r="A7" s="178" t="s">
        <v>597</v>
      </c>
      <c r="B7" s="177">
        <v>15</v>
      </c>
      <c r="C7" s="47"/>
    </row>
    <row r="8" ht="18.75" spans="1:3">
      <c r="A8" s="178" t="s">
        <v>598</v>
      </c>
      <c r="B8" s="177">
        <v>1821</v>
      </c>
      <c r="C8" s="47"/>
    </row>
    <row r="9" ht="18.75" spans="1:3">
      <c r="A9" s="178" t="s">
        <v>599</v>
      </c>
      <c r="B9" s="177">
        <v>1084</v>
      </c>
      <c r="C9" s="47"/>
    </row>
    <row r="10" ht="18.75" spans="1:3">
      <c r="A10" s="179" t="s">
        <v>600</v>
      </c>
      <c r="B10" s="177">
        <f>SUM(B11:B28)</f>
        <v>244090.23</v>
      </c>
      <c r="C10" s="47"/>
    </row>
    <row r="11" ht="18.75" spans="1:3">
      <c r="A11" s="179" t="s">
        <v>601</v>
      </c>
      <c r="B11" s="177">
        <v>122315</v>
      </c>
      <c r="C11" s="47"/>
    </row>
    <row r="12" ht="18.75" spans="1:3">
      <c r="A12" s="179" t="s">
        <v>602</v>
      </c>
      <c r="B12" s="177">
        <v>12872</v>
      </c>
      <c r="C12" s="47"/>
    </row>
    <row r="13" ht="18.75" spans="1:3">
      <c r="A13" s="179" t="s">
        <v>603</v>
      </c>
      <c r="B13" s="177">
        <v>1506.7</v>
      </c>
      <c r="C13" s="47"/>
    </row>
    <row r="14" ht="18.75" spans="1:3">
      <c r="A14" s="179" t="s">
        <v>604</v>
      </c>
      <c r="B14" s="177"/>
      <c r="C14" s="47"/>
    </row>
    <row r="15" ht="18.75" spans="1:3">
      <c r="A15" s="179" t="s">
        <v>605</v>
      </c>
      <c r="B15" s="177">
        <v>20358</v>
      </c>
      <c r="C15" s="47"/>
    </row>
    <row r="16" ht="18.75" spans="1:3">
      <c r="A16" s="179" t="s">
        <v>606</v>
      </c>
      <c r="B16" s="177">
        <v>18561</v>
      </c>
      <c r="C16" s="47"/>
    </row>
    <row r="17" ht="18.75" spans="1:3">
      <c r="A17" s="179" t="s">
        <v>607</v>
      </c>
      <c r="B17" s="177">
        <v>1709</v>
      </c>
      <c r="C17" s="47"/>
    </row>
    <row r="18" s="66" customFormat="1" ht="18" customHeight="1" spans="1:3">
      <c r="A18" s="47" t="s">
        <v>608</v>
      </c>
      <c r="B18" s="177">
        <v>9660</v>
      </c>
      <c r="C18" s="180"/>
    </row>
    <row r="19" s="66" customFormat="1" ht="18" customHeight="1" spans="1:3">
      <c r="A19" s="47" t="s">
        <v>609</v>
      </c>
      <c r="B19" s="177">
        <v>856</v>
      </c>
      <c r="C19" s="180"/>
    </row>
    <row r="20" s="66" customFormat="1" ht="18" customHeight="1" spans="1:3">
      <c r="A20" s="47" t="s">
        <v>610</v>
      </c>
      <c r="B20" s="181">
        <v>10657.5</v>
      </c>
      <c r="C20" s="180"/>
    </row>
    <row r="21" s="66" customFormat="1" ht="18" customHeight="1" spans="1:3">
      <c r="A21" s="47" t="s">
        <v>611</v>
      </c>
      <c r="B21" s="177"/>
      <c r="C21" s="180"/>
    </row>
    <row r="22" s="66" customFormat="1" ht="18" customHeight="1" spans="1:3">
      <c r="A22" s="47" t="s">
        <v>612</v>
      </c>
      <c r="B22" s="177">
        <v>34880.41</v>
      </c>
      <c r="C22" s="180"/>
    </row>
    <row r="23" s="66" customFormat="1" ht="18" customHeight="1" spans="1:3">
      <c r="A23" s="47" t="s">
        <v>613</v>
      </c>
      <c r="B23" s="177">
        <v>3927</v>
      </c>
      <c r="C23" s="180"/>
    </row>
    <row r="24" s="66" customFormat="1" ht="18" customHeight="1" spans="1:3">
      <c r="A24" s="47" t="s">
        <v>614</v>
      </c>
      <c r="B24" s="177">
        <v>4196</v>
      </c>
      <c r="C24" s="180"/>
    </row>
    <row r="25" s="66" customFormat="1" ht="18" customHeight="1" spans="1:3">
      <c r="A25" s="47" t="s">
        <v>615</v>
      </c>
      <c r="B25" s="177"/>
      <c r="C25" s="180"/>
    </row>
    <row r="26" s="66" customFormat="1" ht="18" customHeight="1" spans="1:3">
      <c r="A26" s="47" t="s">
        <v>616</v>
      </c>
      <c r="B26" s="49">
        <v>2402.72</v>
      </c>
      <c r="C26" s="180"/>
    </row>
    <row r="27" s="66" customFormat="1" ht="18" customHeight="1" spans="1:3">
      <c r="A27" s="47" t="s">
        <v>617</v>
      </c>
      <c r="B27" s="177"/>
      <c r="C27" s="180"/>
    </row>
    <row r="28" s="66" customFormat="1" ht="18" customHeight="1" spans="1:3">
      <c r="A28" s="47" t="s">
        <v>618</v>
      </c>
      <c r="B28" s="177">
        <v>188.9</v>
      </c>
      <c r="C28" s="180"/>
    </row>
    <row r="29" ht="18.75" spans="1:3">
      <c r="A29" s="47" t="s">
        <v>619</v>
      </c>
      <c r="B29" s="177">
        <f>SUM(B30:B32)</f>
        <v>1181.9</v>
      </c>
      <c r="C29" s="47"/>
    </row>
    <row r="30" ht="18.75" spans="1:3">
      <c r="A30" s="47" t="s">
        <v>620</v>
      </c>
      <c r="B30" s="177">
        <v>23</v>
      </c>
      <c r="C30" s="47"/>
    </row>
    <row r="31" ht="18.75" spans="1:3">
      <c r="A31" s="47" t="s">
        <v>621</v>
      </c>
      <c r="B31" s="177">
        <v>290.9</v>
      </c>
      <c r="C31" s="47"/>
    </row>
    <row r="32" ht="18.75" spans="1:3">
      <c r="A32" s="47" t="s">
        <v>622</v>
      </c>
      <c r="B32" s="177">
        <v>868</v>
      </c>
      <c r="C32" s="47"/>
    </row>
  </sheetData>
  <mergeCells count="1">
    <mergeCell ref="A1:C1"/>
  </mergeCells>
  <pageMargins left="1.29861111111111" right="0.511805555555556" top="0.354166666666667" bottom="0.472222222222222" header="0.5" footer="0.5"/>
  <pageSetup paperSize="9" scale="82" fitToWidth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12"/>
  <sheetViews>
    <sheetView workbookViewId="0">
      <selection activeCell="I8" sqref="I8"/>
    </sheetView>
  </sheetViews>
  <sheetFormatPr defaultColWidth="9" defaultRowHeight="13.5" outlineLevelCol="2"/>
  <cols>
    <col min="1" max="1" width="57.1333333333333" customWidth="1"/>
    <col min="2" max="2" width="28.3833333333333" style="166" customWidth="1"/>
    <col min="3" max="3" width="26.25" customWidth="1"/>
  </cols>
  <sheetData>
    <row r="1" ht="42" customHeight="1" spans="1:3">
      <c r="A1" s="100" t="s">
        <v>36</v>
      </c>
      <c r="B1" s="167"/>
      <c r="C1" s="100"/>
    </row>
    <row r="2" ht="18.75" spans="1:3">
      <c r="A2" s="101" t="s">
        <v>623</v>
      </c>
      <c r="B2" s="168" t="s">
        <v>102</v>
      </c>
      <c r="C2" s="60"/>
    </row>
    <row r="3" spans="1:3">
      <c r="A3" s="116" t="s">
        <v>231</v>
      </c>
      <c r="B3" s="127" t="s">
        <v>232</v>
      </c>
      <c r="C3" s="136" t="s">
        <v>208</v>
      </c>
    </row>
    <row r="4" ht="27" customHeight="1" spans="1:3">
      <c r="A4" s="116"/>
      <c r="B4" s="127"/>
      <c r="C4" s="136"/>
    </row>
    <row r="5" ht="23" customHeight="1" spans="1:3">
      <c r="A5" s="169" t="s">
        <v>624</v>
      </c>
      <c r="B5" s="117">
        <v>23</v>
      </c>
      <c r="C5" s="170"/>
    </row>
    <row r="6" ht="23" customHeight="1" spans="1:3">
      <c r="A6" s="171" t="s">
        <v>260</v>
      </c>
      <c r="B6" s="117"/>
      <c r="C6" s="170"/>
    </row>
    <row r="7" ht="23" customHeight="1" spans="1:3">
      <c r="A7" s="171" t="s">
        <v>264</v>
      </c>
      <c r="B7" s="117"/>
      <c r="C7" s="170"/>
    </row>
    <row r="8" ht="23" customHeight="1" spans="1:3">
      <c r="A8" s="171" t="s">
        <v>625</v>
      </c>
      <c r="B8" s="117"/>
      <c r="C8" s="170"/>
    </row>
    <row r="9" ht="23" customHeight="1" spans="1:3">
      <c r="A9" s="171" t="s">
        <v>275</v>
      </c>
      <c r="B9" s="117"/>
      <c r="C9" s="170"/>
    </row>
    <row r="10" ht="23" customHeight="1" spans="1:3">
      <c r="A10" s="172" t="s">
        <v>278</v>
      </c>
      <c r="B10" s="117"/>
      <c r="C10" s="170"/>
    </row>
    <row r="11" ht="23" customHeight="1" spans="1:3">
      <c r="A11" s="171" t="s">
        <v>280</v>
      </c>
      <c r="B11" s="117"/>
      <c r="C11" s="170"/>
    </row>
    <row r="12" ht="23" customHeight="1" spans="1:3">
      <c r="A12" s="171" t="s">
        <v>282</v>
      </c>
      <c r="B12" s="117"/>
      <c r="C12" s="170"/>
    </row>
    <row r="13" ht="23" customHeight="1" spans="1:3">
      <c r="A13" s="172" t="s">
        <v>284</v>
      </c>
      <c r="B13" s="117"/>
      <c r="C13" s="170"/>
    </row>
    <row r="14" ht="23" customHeight="1" spans="1:3">
      <c r="A14" s="171" t="s">
        <v>626</v>
      </c>
      <c r="B14" s="117"/>
      <c r="C14" s="170"/>
    </row>
    <row r="15" ht="23" customHeight="1" spans="1:3">
      <c r="A15" s="169" t="s">
        <v>287</v>
      </c>
      <c r="B15" s="117"/>
      <c r="C15" s="170"/>
    </row>
    <row r="16" ht="23" customHeight="1" spans="1:3">
      <c r="A16" s="169" t="s">
        <v>290</v>
      </c>
      <c r="B16" s="117"/>
      <c r="C16" s="170"/>
    </row>
    <row r="17" ht="23" customHeight="1" spans="1:3">
      <c r="A17" s="172" t="s">
        <v>627</v>
      </c>
      <c r="B17" s="117"/>
      <c r="C17" s="170"/>
    </row>
    <row r="18" ht="23" customHeight="1" spans="1:3">
      <c r="A18" s="171" t="s">
        <v>628</v>
      </c>
      <c r="B18" s="117"/>
      <c r="C18" s="170"/>
    </row>
    <row r="19" ht="23" customHeight="1" spans="1:3">
      <c r="A19" s="171" t="s">
        <v>629</v>
      </c>
      <c r="B19" s="117"/>
      <c r="C19" s="170"/>
    </row>
    <row r="20" ht="23" customHeight="1" spans="1:3">
      <c r="A20" s="172" t="s">
        <v>294</v>
      </c>
      <c r="B20" s="117"/>
      <c r="C20" s="170"/>
    </row>
    <row r="21" ht="23" customHeight="1" spans="1:3">
      <c r="A21" s="172" t="s">
        <v>297</v>
      </c>
      <c r="B21" s="117"/>
      <c r="C21" s="170"/>
    </row>
    <row r="22" ht="23" customHeight="1" spans="1:3">
      <c r="A22" s="172" t="s">
        <v>300</v>
      </c>
      <c r="B22" s="117"/>
      <c r="C22" s="170"/>
    </row>
    <row r="23" ht="23" customHeight="1" spans="1:3">
      <c r="A23" s="172" t="s">
        <v>303</v>
      </c>
      <c r="B23" s="117"/>
      <c r="C23" s="170"/>
    </row>
    <row r="24" ht="23" customHeight="1" spans="1:3">
      <c r="A24" s="172" t="s">
        <v>307</v>
      </c>
      <c r="B24" s="117"/>
      <c r="C24" s="170"/>
    </row>
    <row r="25" ht="23" customHeight="1" spans="1:3">
      <c r="A25" s="172" t="s">
        <v>310</v>
      </c>
      <c r="B25" s="117"/>
      <c r="C25" s="170"/>
    </row>
    <row r="26" ht="23" customHeight="1" spans="1:3">
      <c r="A26" s="172" t="s">
        <v>312</v>
      </c>
      <c r="B26" s="117"/>
      <c r="C26" s="170"/>
    </row>
    <row r="27" ht="23" customHeight="1" spans="1:3">
      <c r="A27" s="172" t="s">
        <v>630</v>
      </c>
      <c r="B27" s="117"/>
      <c r="C27" s="170"/>
    </row>
    <row r="28" ht="23" customHeight="1" spans="1:3">
      <c r="A28" s="172" t="s">
        <v>631</v>
      </c>
      <c r="B28" s="117"/>
      <c r="C28" s="170"/>
    </row>
    <row r="29" ht="23" customHeight="1" spans="1:3">
      <c r="A29" s="171" t="s">
        <v>314</v>
      </c>
      <c r="B29" s="117"/>
      <c r="C29" s="170"/>
    </row>
    <row r="30" ht="23" customHeight="1" spans="1:3">
      <c r="A30" s="171" t="s">
        <v>317</v>
      </c>
      <c r="B30" s="117">
        <v>23</v>
      </c>
      <c r="C30" s="170"/>
    </row>
    <row r="31" ht="23" customHeight="1" spans="1:3">
      <c r="A31" s="171" t="s">
        <v>329</v>
      </c>
      <c r="B31" s="117"/>
      <c r="C31" s="170"/>
    </row>
    <row r="32" ht="23" customHeight="1" spans="1:3">
      <c r="A32" s="169" t="s">
        <v>632</v>
      </c>
      <c r="B32" s="117"/>
      <c r="C32" s="170"/>
    </row>
    <row r="33" ht="23" customHeight="1" spans="1:3">
      <c r="A33" s="171" t="s">
        <v>633</v>
      </c>
      <c r="B33" s="117"/>
      <c r="C33" s="170"/>
    </row>
    <row r="34" ht="23" customHeight="1" spans="1:3">
      <c r="A34" s="171" t="s">
        <v>634</v>
      </c>
      <c r="B34" s="117"/>
      <c r="C34" s="170"/>
    </row>
    <row r="35" ht="23" customHeight="1" spans="1:3">
      <c r="A35" s="169" t="s">
        <v>635</v>
      </c>
      <c r="B35" s="117"/>
      <c r="C35" s="170"/>
    </row>
    <row r="36" ht="23" customHeight="1" spans="1:3">
      <c r="A36" s="172" t="s">
        <v>636</v>
      </c>
      <c r="B36" s="117"/>
      <c r="C36" s="170"/>
    </row>
    <row r="37" ht="23" customHeight="1" spans="1:3">
      <c r="A37" s="172" t="s">
        <v>637</v>
      </c>
      <c r="B37" s="117"/>
      <c r="C37" s="170"/>
    </row>
    <row r="38" ht="23" customHeight="1" spans="1:3">
      <c r="A38" s="169" t="s">
        <v>638</v>
      </c>
      <c r="B38" s="117"/>
      <c r="C38" s="170"/>
    </row>
    <row r="39" ht="23" customHeight="1" spans="1:3">
      <c r="A39" s="171" t="s">
        <v>331</v>
      </c>
      <c r="B39" s="117"/>
      <c r="C39" s="170"/>
    </row>
    <row r="40" ht="23" customHeight="1" spans="1:3">
      <c r="A40" s="172" t="s">
        <v>333</v>
      </c>
      <c r="B40" s="107"/>
      <c r="C40" s="170"/>
    </row>
    <row r="41" ht="23" customHeight="1" spans="1:3">
      <c r="A41" s="171" t="s">
        <v>639</v>
      </c>
      <c r="B41" s="107"/>
      <c r="C41" s="170"/>
    </row>
    <row r="42" ht="23" customHeight="1" spans="1:3">
      <c r="A42" s="171" t="s">
        <v>640</v>
      </c>
      <c r="B42" s="107"/>
      <c r="C42" s="170"/>
    </row>
    <row r="43" ht="23" customHeight="1" spans="1:3">
      <c r="A43" s="169" t="s">
        <v>641</v>
      </c>
      <c r="B43" s="107"/>
      <c r="C43" s="170"/>
    </row>
    <row r="44" ht="23" customHeight="1" spans="1:3">
      <c r="A44" s="171" t="s">
        <v>337</v>
      </c>
      <c r="B44" s="107"/>
      <c r="C44" s="170"/>
    </row>
    <row r="45" ht="23" customHeight="1" spans="1:3">
      <c r="A45" s="171" t="s">
        <v>642</v>
      </c>
      <c r="B45" s="107"/>
      <c r="C45" s="170"/>
    </row>
    <row r="46" ht="23" customHeight="1" spans="1:3">
      <c r="A46" s="172" t="s">
        <v>643</v>
      </c>
      <c r="B46" s="107"/>
      <c r="C46" s="170"/>
    </row>
    <row r="47" ht="23" customHeight="1" spans="1:3">
      <c r="A47" s="169" t="s">
        <v>644</v>
      </c>
      <c r="B47" s="107"/>
      <c r="C47" s="170"/>
    </row>
    <row r="48" ht="23" customHeight="1" spans="1:3">
      <c r="A48" s="171" t="s">
        <v>645</v>
      </c>
      <c r="B48" s="107"/>
      <c r="C48" s="170"/>
    </row>
    <row r="49" ht="23" customHeight="1" spans="1:3">
      <c r="A49" s="171" t="s">
        <v>646</v>
      </c>
      <c r="B49" s="107"/>
      <c r="C49" s="170"/>
    </row>
    <row r="50" ht="23" customHeight="1" spans="1:3">
      <c r="A50" s="169" t="s">
        <v>647</v>
      </c>
      <c r="B50" s="107"/>
      <c r="C50" s="170"/>
    </row>
    <row r="51" ht="23" customHeight="1" spans="1:3">
      <c r="A51" s="172" t="s">
        <v>346</v>
      </c>
      <c r="B51" s="107"/>
      <c r="C51" s="170"/>
    </row>
    <row r="52" ht="23" customHeight="1" spans="1:3">
      <c r="A52" s="171" t="s">
        <v>347</v>
      </c>
      <c r="B52" s="107"/>
      <c r="C52" s="170"/>
    </row>
    <row r="53" ht="23" customHeight="1" spans="1:3">
      <c r="A53" s="171" t="s">
        <v>353</v>
      </c>
      <c r="B53" s="107"/>
      <c r="C53" s="170"/>
    </row>
    <row r="54" ht="23" customHeight="1" spans="1:3">
      <c r="A54" s="169" t="s">
        <v>648</v>
      </c>
      <c r="B54" s="107"/>
      <c r="C54" s="170"/>
    </row>
    <row r="55" ht="23" customHeight="1" spans="1:3">
      <c r="A55" s="172" t="s">
        <v>649</v>
      </c>
      <c r="B55" s="107"/>
      <c r="C55" s="170"/>
    </row>
    <row r="56" ht="23" customHeight="1" spans="1:3">
      <c r="A56" s="172" t="s">
        <v>650</v>
      </c>
      <c r="B56" s="107"/>
      <c r="C56" s="170"/>
    </row>
    <row r="57" ht="23" customHeight="1" spans="1:3">
      <c r="A57" s="171" t="s">
        <v>355</v>
      </c>
      <c r="B57" s="107"/>
      <c r="C57" s="170"/>
    </row>
    <row r="58" ht="23" customHeight="1" spans="1:3">
      <c r="A58" s="172" t="s">
        <v>357</v>
      </c>
      <c r="B58" s="107"/>
      <c r="C58" s="170"/>
    </row>
    <row r="59" ht="23" customHeight="1" spans="1:3">
      <c r="A59" s="171" t="s">
        <v>651</v>
      </c>
      <c r="B59" s="107"/>
      <c r="C59" s="170"/>
    </row>
    <row r="60" ht="23" customHeight="1" spans="1:3">
      <c r="A60" s="171" t="s">
        <v>360</v>
      </c>
      <c r="B60" s="107"/>
      <c r="C60" s="170"/>
    </row>
    <row r="61" ht="23" customHeight="1" spans="1:3">
      <c r="A61" s="169" t="s">
        <v>652</v>
      </c>
      <c r="B61" s="107"/>
      <c r="C61" s="170"/>
    </row>
    <row r="62" ht="23" customHeight="1" spans="1:3">
      <c r="A62" s="172" t="s">
        <v>362</v>
      </c>
      <c r="B62" s="107"/>
      <c r="C62" s="170"/>
    </row>
    <row r="63" ht="23" customHeight="1" spans="1:3">
      <c r="A63" s="171" t="s">
        <v>653</v>
      </c>
      <c r="B63" s="107"/>
      <c r="C63" s="170"/>
    </row>
    <row r="64" ht="23" customHeight="1" spans="1:3">
      <c r="A64" s="172" t="s">
        <v>654</v>
      </c>
      <c r="B64" s="107"/>
      <c r="C64" s="170"/>
    </row>
    <row r="65" ht="23" customHeight="1" spans="1:3">
      <c r="A65" s="172" t="s">
        <v>655</v>
      </c>
      <c r="B65" s="107"/>
      <c r="C65" s="170"/>
    </row>
    <row r="66" ht="23" customHeight="1" spans="1:3">
      <c r="A66" s="172" t="s">
        <v>364</v>
      </c>
      <c r="B66" s="107"/>
      <c r="C66" s="170"/>
    </row>
    <row r="67" ht="23" customHeight="1" spans="1:3">
      <c r="A67" s="172" t="s">
        <v>656</v>
      </c>
      <c r="B67" s="107"/>
      <c r="C67" s="170"/>
    </row>
    <row r="68" ht="23" customHeight="1" spans="1:3">
      <c r="A68" s="171" t="s">
        <v>366</v>
      </c>
      <c r="B68" s="107"/>
      <c r="C68" s="170"/>
    </row>
    <row r="69" ht="23" customHeight="1" spans="1:3">
      <c r="A69" s="171" t="s">
        <v>657</v>
      </c>
      <c r="B69" s="107"/>
      <c r="C69" s="170"/>
    </row>
    <row r="70" ht="23" customHeight="1" spans="1:3">
      <c r="A70" s="169" t="s">
        <v>658</v>
      </c>
      <c r="B70" s="107"/>
      <c r="C70" s="170"/>
    </row>
    <row r="71" ht="23" customHeight="1" spans="1:3">
      <c r="A71" s="171" t="s">
        <v>368</v>
      </c>
      <c r="B71" s="107"/>
      <c r="C71" s="170"/>
    </row>
    <row r="72" ht="23" customHeight="1" spans="1:3">
      <c r="A72" s="169" t="s">
        <v>659</v>
      </c>
      <c r="B72" s="107"/>
      <c r="C72" s="170"/>
    </row>
    <row r="73" ht="23" customHeight="1" spans="1:3">
      <c r="A73" s="169" t="s">
        <v>370</v>
      </c>
      <c r="B73" s="107"/>
      <c r="C73" s="170"/>
    </row>
    <row r="74" ht="23" customHeight="1" spans="1:3">
      <c r="A74" s="169" t="s">
        <v>378</v>
      </c>
      <c r="B74" s="107"/>
      <c r="C74" s="170"/>
    </row>
    <row r="75" ht="23" customHeight="1" spans="1:3">
      <c r="A75" s="169" t="s">
        <v>660</v>
      </c>
      <c r="B75" s="107"/>
      <c r="C75" s="170"/>
    </row>
    <row r="76" ht="23" customHeight="1" spans="1:3">
      <c r="A76" s="169" t="s">
        <v>661</v>
      </c>
      <c r="B76" s="107"/>
      <c r="C76" s="170"/>
    </row>
    <row r="77" ht="23" customHeight="1" spans="1:3">
      <c r="A77" s="169" t="s">
        <v>381</v>
      </c>
      <c r="B77" s="107"/>
      <c r="C77" s="170"/>
    </row>
    <row r="78" ht="23" customHeight="1" spans="1:3">
      <c r="A78" s="169" t="s">
        <v>383</v>
      </c>
      <c r="B78" s="107"/>
      <c r="C78" s="170"/>
    </row>
    <row r="79" ht="23" customHeight="1" spans="1:3">
      <c r="A79" s="169" t="s">
        <v>662</v>
      </c>
      <c r="B79" s="107">
        <f>SUM(B80:B100)</f>
        <v>290.9</v>
      </c>
      <c r="C79" s="170"/>
    </row>
    <row r="80" ht="23" customHeight="1" spans="1:3">
      <c r="A80" s="169" t="s">
        <v>385</v>
      </c>
      <c r="B80" s="107"/>
      <c r="C80" s="170"/>
    </row>
    <row r="81" ht="23" customHeight="1" spans="1:3">
      <c r="A81" s="169" t="s">
        <v>389</v>
      </c>
      <c r="B81" s="107"/>
      <c r="C81" s="170"/>
    </row>
    <row r="82" ht="23" customHeight="1" spans="1:3">
      <c r="A82" s="169" t="s">
        <v>663</v>
      </c>
      <c r="B82" s="107"/>
      <c r="C82" s="170"/>
    </row>
    <row r="83" ht="23" customHeight="1" spans="1:3">
      <c r="A83" s="169" t="s">
        <v>392</v>
      </c>
      <c r="B83" s="107"/>
      <c r="C83" s="170"/>
    </row>
    <row r="84" ht="23" customHeight="1" spans="1:3">
      <c r="A84" s="169" t="s">
        <v>664</v>
      </c>
      <c r="B84" s="107"/>
      <c r="C84" s="170"/>
    </row>
    <row r="85" ht="23" customHeight="1" spans="1:3">
      <c r="A85" s="169" t="s">
        <v>665</v>
      </c>
      <c r="B85" s="107"/>
      <c r="C85" s="170"/>
    </row>
    <row r="86" ht="23" customHeight="1" spans="1:3">
      <c r="A86" s="169" t="s">
        <v>398</v>
      </c>
      <c r="B86" s="107"/>
      <c r="C86" s="170"/>
    </row>
    <row r="87" ht="23" customHeight="1" spans="1:3">
      <c r="A87" s="169" t="s">
        <v>402</v>
      </c>
      <c r="B87" s="107"/>
      <c r="C87" s="170"/>
    </row>
    <row r="88" ht="23" customHeight="1" spans="1:3">
      <c r="A88" s="169" t="s">
        <v>406</v>
      </c>
      <c r="B88" s="107"/>
      <c r="C88" s="170"/>
    </row>
    <row r="89" ht="23" customHeight="1" spans="1:3">
      <c r="A89" s="169" t="s">
        <v>409</v>
      </c>
      <c r="B89" s="107">
        <v>290.9</v>
      </c>
      <c r="C89" s="170"/>
    </row>
    <row r="90" ht="23" customHeight="1" spans="1:3">
      <c r="A90" s="169" t="s">
        <v>414</v>
      </c>
      <c r="B90" s="107"/>
      <c r="C90" s="170"/>
    </row>
    <row r="91" ht="23" customHeight="1" spans="1:3">
      <c r="A91" s="169" t="s">
        <v>666</v>
      </c>
      <c r="B91" s="173"/>
      <c r="C91" s="170"/>
    </row>
    <row r="92" ht="23" customHeight="1" spans="1:3">
      <c r="A92" s="169" t="s">
        <v>415</v>
      </c>
      <c r="B92" s="107"/>
      <c r="C92" s="170"/>
    </row>
    <row r="93" ht="23" customHeight="1" spans="1:3">
      <c r="A93" s="169" t="s">
        <v>667</v>
      </c>
      <c r="B93" s="107"/>
      <c r="C93" s="170"/>
    </row>
    <row r="94" ht="23" customHeight="1" spans="1:3">
      <c r="A94" s="169" t="s">
        <v>668</v>
      </c>
      <c r="B94" s="107"/>
      <c r="C94" s="170"/>
    </row>
    <row r="95" ht="23" customHeight="1" spans="1:3">
      <c r="A95" s="169" t="s">
        <v>669</v>
      </c>
      <c r="B95" s="107"/>
      <c r="C95" s="170"/>
    </row>
    <row r="96" ht="23" customHeight="1" spans="1:3">
      <c r="A96" s="169" t="s">
        <v>417</v>
      </c>
      <c r="B96" s="107"/>
      <c r="C96" s="170"/>
    </row>
    <row r="97" ht="23" customHeight="1" spans="1:3">
      <c r="A97" s="169" t="s">
        <v>670</v>
      </c>
      <c r="B97" s="107"/>
      <c r="C97" s="170"/>
    </row>
    <row r="98" ht="23" customHeight="1" spans="1:3">
      <c r="A98" s="106" t="s">
        <v>419</v>
      </c>
      <c r="B98" s="107"/>
      <c r="C98" s="170"/>
    </row>
    <row r="99" ht="23" customHeight="1" spans="1:3">
      <c r="A99" s="169" t="s">
        <v>671</v>
      </c>
      <c r="B99" s="107"/>
      <c r="C99" s="170"/>
    </row>
    <row r="100" ht="23" customHeight="1" spans="1:3">
      <c r="A100" s="169" t="s">
        <v>421</v>
      </c>
      <c r="B100" s="107"/>
      <c r="C100" s="170"/>
    </row>
    <row r="101" ht="23" customHeight="1" spans="1:3">
      <c r="A101" s="169" t="s">
        <v>672</v>
      </c>
      <c r="B101" s="107">
        <f>SUM(B102:B114)</f>
        <v>0</v>
      </c>
      <c r="C101" s="170"/>
    </row>
    <row r="102" ht="23" customHeight="1" spans="1:3">
      <c r="A102" s="169" t="s">
        <v>423</v>
      </c>
      <c r="B102" s="107"/>
      <c r="C102" s="170"/>
    </row>
    <row r="103" ht="23" customHeight="1" spans="1:3">
      <c r="A103" s="169" t="s">
        <v>425</v>
      </c>
      <c r="B103" s="107"/>
      <c r="C103" s="170"/>
    </row>
    <row r="104" ht="23" customHeight="1" spans="1:3">
      <c r="A104" s="169" t="s">
        <v>429</v>
      </c>
      <c r="B104" s="107"/>
      <c r="C104" s="170"/>
    </row>
    <row r="105" ht="23" customHeight="1" spans="1:3">
      <c r="A105" s="169" t="s">
        <v>431</v>
      </c>
      <c r="B105" s="107"/>
      <c r="C105" s="170"/>
    </row>
    <row r="106" ht="23" customHeight="1" spans="1:3">
      <c r="A106" s="169" t="s">
        <v>434</v>
      </c>
      <c r="B106" s="107"/>
      <c r="C106" s="170"/>
    </row>
    <row r="107" ht="23" customHeight="1" spans="1:3">
      <c r="A107" s="169" t="s">
        <v>438</v>
      </c>
      <c r="B107" s="107"/>
      <c r="C107" s="170"/>
    </row>
    <row r="108" ht="23" customHeight="1" spans="1:3">
      <c r="A108" s="169" t="s">
        <v>442</v>
      </c>
      <c r="B108" s="107"/>
      <c r="C108" s="170"/>
    </row>
    <row r="109" ht="23" customHeight="1" spans="1:3">
      <c r="A109" s="169" t="s">
        <v>673</v>
      </c>
      <c r="B109" s="107"/>
      <c r="C109" s="170"/>
    </row>
    <row r="110" ht="23" customHeight="1" spans="1:3">
      <c r="A110" s="169" t="s">
        <v>444</v>
      </c>
      <c r="B110" s="107"/>
      <c r="C110" s="170"/>
    </row>
    <row r="111" ht="23" customHeight="1" spans="1:3">
      <c r="A111" s="169" t="s">
        <v>446</v>
      </c>
      <c r="B111" s="107"/>
      <c r="C111" s="170"/>
    </row>
    <row r="112" ht="23" customHeight="1" spans="1:3">
      <c r="A112" s="169" t="s">
        <v>674</v>
      </c>
      <c r="B112" s="107"/>
      <c r="C112" s="170"/>
    </row>
    <row r="113" ht="23" customHeight="1" spans="1:3">
      <c r="A113" s="169" t="s">
        <v>675</v>
      </c>
      <c r="B113" s="107"/>
      <c r="C113" s="170"/>
    </row>
    <row r="114" ht="23" customHeight="1" spans="1:3">
      <c r="A114" s="169" t="s">
        <v>451</v>
      </c>
      <c r="B114" s="107"/>
      <c r="C114" s="170"/>
    </row>
    <row r="115" ht="23" customHeight="1" spans="1:3">
      <c r="A115" s="169" t="s">
        <v>676</v>
      </c>
      <c r="B115" s="107"/>
      <c r="C115" s="170"/>
    </row>
    <row r="116" ht="23" customHeight="1" spans="1:3">
      <c r="A116" s="169" t="s">
        <v>453</v>
      </c>
      <c r="B116" s="107"/>
      <c r="C116" s="170"/>
    </row>
    <row r="117" ht="23" customHeight="1" spans="1:3">
      <c r="A117" s="169" t="s">
        <v>455</v>
      </c>
      <c r="B117" s="107"/>
      <c r="C117" s="170"/>
    </row>
    <row r="118" ht="23" customHeight="1" spans="1:3">
      <c r="A118" s="169" t="s">
        <v>457</v>
      </c>
      <c r="B118" s="107"/>
      <c r="C118" s="170"/>
    </row>
    <row r="119" ht="23" customHeight="1" spans="1:3">
      <c r="A119" s="169" t="s">
        <v>461</v>
      </c>
      <c r="B119" s="107"/>
      <c r="C119" s="170"/>
    </row>
    <row r="120" ht="23" customHeight="1" spans="1:3">
      <c r="A120" s="169" t="s">
        <v>677</v>
      </c>
      <c r="B120" s="107"/>
      <c r="C120" s="170"/>
    </row>
    <row r="121" ht="23" customHeight="1" spans="1:3">
      <c r="A121" s="169" t="s">
        <v>678</v>
      </c>
      <c r="B121" s="107"/>
      <c r="C121" s="170"/>
    </row>
    <row r="122" ht="23" customHeight="1" spans="1:3">
      <c r="A122" s="169" t="s">
        <v>679</v>
      </c>
      <c r="B122" s="107"/>
      <c r="C122" s="170"/>
    </row>
    <row r="123" ht="23" customHeight="1" spans="1:3">
      <c r="A123" s="169" t="s">
        <v>680</v>
      </c>
      <c r="B123" s="107"/>
      <c r="C123" s="170"/>
    </row>
    <row r="124" ht="23" customHeight="1" spans="1:3">
      <c r="A124" s="169" t="s">
        <v>681</v>
      </c>
      <c r="B124" s="107"/>
      <c r="C124" s="170"/>
    </row>
    <row r="125" ht="23" customHeight="1" spans="1:3">
      <c r="A125" s="169" t="s">
        <v>682</v>
      </c>
      <c r="B125" s="107"/>
      <c r="C125" s="170"/>
    </row>
    <row r="126" ht="23" customHeight="1" spans="1:3">
      <c r="A126" s="169" t="s">
        <v>683</v>
      </c>
      <c r="B126" s="107"/>
      <c r="C126" s="170"/>
    </row>
    <row r="127" ht="23" customHeight="1" spans="1:3">
      <c r="A127" s="169" t="s">
        <v>684</v>
      </c>
      <c r="B127" s="107"/>
      <c r="C127" s="170"/>
    </row>
    <row r="128" ht="23" customHeight="1" spans="1:3">
      <c r="A128" s="169" t="s">
        <v>685</v>
      </c>
      <c r="B128" s="107"/>
      <c r="C128" s="170"/>
    </row>
    <row r="129" ht="23" customHeight="1" spans="1:3">
      <c r="A129" s="169" t="s">
        <v>686</v>
      </c>
      <c r="B129" s="107"/>
      <c r="C129" s="170"/>
    </row>
    <row r="130" ht="23" customHeight="1" spans="1:3">
      <c r="A130" s="169" t="s">
        <v>687</v>
      </c>
      <c r="B130" s="107"/>
      <c r="C130" s="170"/>
    </row>
    <row r="131" ht="23" customHeight="1" spans="1:3">
      <c r="A131" s="169" t="s">
        <v>688</v>
      </c>
      <c r="B131" s="107"/>
      <c r="C131" s="170"/>
    </row>
    <row r="132" ht="23" customHeight="1" spans="1:3">
      <c r="A132" s="169" t="s">
        <v>468</v>
      </c>
      <c r="B132" s="107"/>
      <c r="C132" s="170"/>
    </row>
    <row r="133" ht="23" customHeight="1" spans="1:3">
      <c r="A133" s="169" t="s">
        <v>473</v>
      </c>
      <c r="B133" s="107"/>
      <c r="C133" s="170"/>
    </row>
    <row r="134" ht="23" customHeight="1" spans="1:3">
      <c r="A134" s="169" t="s">
        <v>475</v>
      </c>
      <c r="B134" s="107"/>
      <c r="C134" s="170"/>
    </row>
    <row r="135" ht="23" customHeight="1" spans="1:3">
      <c r="A135" s="169" t="s">
        <v>477</v>
      </c>
      <c r="B135" s="107"/>
      <c r="C135" s="170"/>
    </row>
    <row r="136" ht="23" customHeight="1" spans="1:3">
      <c r="A136" s="169" t="s">
        <v>689</v>
      </c>
      <c r="B136" s="107"/>
      <c r="C136" s="170"/>
    </row>
    <row r="137" ht="23" customHeight="1" spans="1:3">
      <c r="A137" s="169" t="s">
        <v>690</v>
      </c>
      <c r="B137" s="107"/>
      <c r="C137" s="170"/>
    </row>
    <row r="138" ht="23" customHeight="1" spans="1:3">
      <c r="A138" s="169" t="s">
        <v>691</v>
      </c>
      <c r="B138" s="107">
        <f>SUM(B139:B146)</f>
        <v>868</v>
      </c>
      <c r="C138" s="170"/>
    </row>
    <row r="139" ht="23" customHeight="1" spans="1:3">
      <c r="A139" s="169" t="s">
        <v>479</v>
      </c>
      <c r="B139" s="107"/>
      <c r="C139" s="170"/>
    </row>
    <row r="140" ht="23" customHeight="1" spans="1:3">
      <c r="A140" s="169" t="s">
        <v>482</v>
      </c>
      <c r="B140" s="107"/>
      <c r="C140" s="170"/>
    </row>
    <row r="141" ht="23" customHeight="1" spans="1:3">
      <c r="A141" s="169" t="s">
        <v>488</v>
      </c>
      <c r="B141" s="107"/>
      <c r="C141" s="170"/>
    </row>
    <row r="142" ht="23" customHeight="1" spans="1:3">
      <c r="A142" s="169" t="s">
        <v>692</v>
      </c>
      <c r="B142" s="107"/>
      <c r="C142" s="170"/>
    </row>
    <row r="143" ht="23" customHeight="1" spans="1:3">
      <c r="A143" s="169" t="s">
        <v>502</v>
      </c>
      <c r="B143" s="107">
        <v>868</v>
      </c>
      <c r="C143" s="170"/>
    </row>
    <row r="144" ht="23" customHeight="1" spans="1:3">
      <c r="A144" s="169" t="s">
        <v>505</v>
      </c>
      <c r="B144" s="107"/>
      <c r="C144" s="170"/>
    </row>
    <row r="145" ht="23" customHeight="1" spans="1:3">
      <c r="A145" s="169" t="s">
        <v>693</v>
      </c>
      <c r="B145" s="107"/>
      <c r="C145" s="170"/>
    </row>
    <row r="146" ht="23" customHeight="1" spans="1:3">
      <c r="A146" s="169" t="s">
        <v>694</v>
      </c>
      <c r="B146" s="107"/>
      <c r="C146" s="170"/>
    </row>
    <row r="147" ht="23" customHeight="1" spans="1:3">
      <c r="A147" s="169" t="s">
        <v>695</v>
      </c>
      <c r="B147" s="107"/>
      <c r="C147" s="170"/>
    </row>
    <row r="148" ht="23" customHeight="1" spans="1:3">
      <c r="A148" s="169" t="s">
        <v>508</v>
      </c>
      <c r="B148" s="107"/>
      <c r="C148" s="170"/>
    </row>
    <row r="149" ht="23" customHeight="1" spans="1:3">
      <c r="A149" s="169" t="s">
        <v>696</v>
      </c>
      <c r="B149" s="107"/>
      <c r="C149" s="170"/>
    </row>
    <row r="150" ht="23" customHeight="1" spans="1:3">
      <c r="A150" s="169" t="s">
        <v>697</v>
      </c>
      <c r="B150" s="107"/>
      <c r="C150" s="170"/>
    </row>
    <row r="151" ht="23" customHeight="1" spans="1:3">
      <c r="A151" s="169" t="s">
        <v>698</v>
      </c>
      <c r="B151" s="107"/>
      <c r="C151" s="170"/>
    </row>
    <row r="152" ht="23" customHeight="1" spans="1:3">
      <c r="A152" s="169" t="s">
        <v>699</v>
      </c>
      <c r="B152" s="107"/>
      <c r="C152" s="170"/>
    </row>
    <row r="153" ht="23" customHeight="1" spans="1:3">
      <c r="A153" s="169" t="s">
        <v>700</v>
      </c>
      <c r="B153" s="107"/>
      <c r="C153" s="170"/>
    </row>
    <row r="154" ht="23" customHeight="1" spans="1:3">
      <c r="A154" s="169" t="s">
        <v>701</v>
      </c>
      <c r="B154" s="107"/>
      <c r="C154" s="170"/>
    </row>
    <row r="155" ht="23" customHeight="1" spans="1:3">
      <c r="A155" s="169" t="s">
        <v>702</v>
      </c>
      <c r="B155" s="107"/>
      <c r="C155" s="170"/>
    </row>
    <row r="156" ht="23" customHeight="1" spans="1:3">
      <c r="A156" s="169" t="s">
        <v>703</v>
      </c>
      <c r="B156" s="107"/>
      <c r="C156" s="170"/>
    </row>
    <row r="157" ht="23" customHeight="1" spans="1:3">
      <c r="A157" s="169" t="s">
        <v>704</v>
      </c>
      <c r="B157" s="107"/>
      <c r="C157" s="170"/>
    </row>
    <row r="158" ht="23" customHeight="1" spans="1:3">
      <c r="A158" s="169" t="s">
        <v>705</v>
      </c>
      <c r="B158" s="107"/>
      <c r="C158" s="170"/>
    </row>
    <row r="159" ht="23" customHeight="1" spans="1:3">
      <c r="A159" s="169" t="s">
        <v>706</v>
      </c>
      <c r="B159" s="107"/>
      <c r="C159" s="170"/>
    </row>
    <row r="160" ht="23" customHeight="1" spans="1:3">
      <c r="A160" s="169" t="s">
        <v>707</v>
      </c>
      <c r="B160" s="107"/>
      <c r="C160" s="170"/>
    </row>
    <row r="161" ht="23" customHeight="1" spans="1:3">
      <c r="A161" s="169" t="s">
        <v>512</v>
      </c>
      <c r="B161" s="107"/>
      <c r="C161" s="170"/>
    </row>
    <row r="162" ht="23" customHeight="1" spans="1:3">
      <c r="A162" s="169" t="s">
        <v>708</v>
      </c>
      <c r="B162" s="107"/>
      <c r="C162" s="170"/>
    </row>
    <row r="163" ht="23" customHeight="1" spans="1:3">
      <c r="A163" s="169" t="s">
        <v>709</v>
      </c>
      <c r="B163" s="107"/>
      <c r="C163" s="170"/>
    </row>
    <row r="164" ht="23" customHeight="1" spans="1:3">
      <c r="A164" s="169" t="s">
        <v>514</v>
      </c>
      <c r="B164" s="107"/>
      <c r="C164" s="170"/>
    </row>
    <row r="165" ht="23" customHeight="1" spans="1:3">
      <c r="A165" s="169" t="s">
        <v>710</v>
      </c>
      <c r="B165" s="107"/>
      <c r="C165" s="170"/>
    </row>
    <row r="166" ht="23" customHeight="1" spans="1:3">
      <c r="A166" s="169" t="s">
        <v>515</v>
      </c>
      <c r="B166" s="107"/>
      <c r="C166" s="170"/>
    </row>
    <row r="167" ht="23" customHeight="1" spans="1:3">
      <c r="A167" s="169" t="s">
        <v>711</v>
      </c>
      <c r="B167" s="107"/>
      <c r="C167" s="170"/>
    </row>
    <row r="168" ht="23" customHeight="1" spans="1:3">
      <c r="A168" s="169" t="s">
        <v>712</v>
      </c>
      <c r="B168" s="107"/>
      <c r="C168" s="170"/>
    </row>
    <row r="169" ht="23" customHeight="1" spans="1:3">
      <c r="A169" s="169" t="s">
        <v>713</v>
      </c>
      <c r="B169" s="107"/>
      <c r="C169" s="170"/>
    </row>
    <row r="170" ht="23" customHeight="1" spans="1:3">
      <c r="A170" s="169" t="s">
        <v>714</v>
      </c>
      <c r="B170" s="107"/>
      <c r="C170" s="170"/>
    </row>
    <row r="171" ht="23" customHeight="1" spans="1:3">
      <c r="A171" s="169" t="s">
        <v>715</v>
      </c>
      <c r="B171" s="107"/>
      <c r="C171" s="170"/>
    </row>
    <row r="172" ht="23" customHeight="1" spans="1:3">
      <c r="A172" s="169" t="s">
        <v>716</v>
      </c>
      <c r="B172" s="107"/>
      <c r="C172" s="170"/>
    </row>
    <row r="173" ht="23" customHeight="1" spans="1:3">
      <c r="A173" s="169" t="s">
        <v>717</v>
      </c>
      <c r="B173" s="107"/>
      <c r="C173" s="170"/>
    </row>
    <row r="174" ht="23" customHeight="1" spans="1:3">
      <c r="A174" s="169" t="s">
        <v>718</v>
      </c>
      <c r="B174" s="107"/>
      <c r="C174" s="170"/>
    </row>
    <row r="175" ht="23" customHeight="1" spans="1:3">
      <c r="A175" s="169" t="s">
        <v>719</v>
      </c>
      <c r="B175" s="107"/>
      <c r="C175" s="170"/>
    </row>
    <row r="176" ht="23" customHeight="1" spans="1:3">
      <c r="A176" s="169" t="s">
        <v>720</v>
      </c>
      <c r="B176" s="107"/>
      <c r="C176" s="170"/>
    </row>
    <row r="177" ht="23" customHeight="1" spans="1:3">
      <c r="A177" s="169" t="s">
        <v>721</v>
      </c>
      <c r="B177" s="107"/>
      <c r="C177" s="170"/>
    </row>
    <row r="178" ht="23" customHeight="1" spans="1:3">
      <c r="A178" s="169" t="s">
        <v>722</v>
      </c>
      <c r="B178" s="107"/>
      <c r="C178" s="170"/>
    </row>
    <row r="179" ht="23" customHeight="1" spans="1:3">
      <c r="A179" s="169" t="s">
        <v>723</v>
      </c>
      <c r="B179" s="107"/>
      <c r="C179" s="170"/>
    </row>
    <row r="180" ht="23" customHeight="1" spans="1:3">
      <c r="A180" s="169" t="s">
        <v>724</v>
      </c>
      <c r="B180" s="107"/>
      <c r="C180" s="170"/>
    </row>
    <row r="181" ht="23" customHeight="1" spans="1:3">
      <c r="A181" s="169" t="s">
        <v>725</v>
      </c>
      <c r="B181" s="107"/>
      <c r="C181" s="170"/>
    </row>
    <row r="182" ht="23" customHeight="1" spans="1:3">
      <c r="A182" s="169" t="s">
        <v>726</v>
      </c>
      <c r="B182" s="107"/>
      <c r="C182" s="170"/>
    </row>
    <row r="183" ht="23" customHeight="1" spans="1:3">
      <c r="A183" s="169" t="s">
        <v>727</v>
      </c>
      <c r="B183" s="107"/>
      <c r="C183" s="170"/>
    </row>
    <row r="184" ht="23" customHeight="1" spans="1:3">
      <c r="A184" s="169" t="s">
        <v>517</v>
      </c>
      <c r="B184" s="107"/>
      <c r="C184" s="170"/>
    </row>
    <row r="185" ht="23" customHeight="1" spans="1:3">
      <c r="A185" s="169" t="s">
        <v>520</v>
      </c>
      <c r="B185" s="107"/>
      <c r="C185" s="170"/>
    </row>
    <row r="186" ht="23" customHeight="1" spans="1:3">
      <c r="A186" s="169" t="s">
        <v>728</v>
      </c>
      <c r="B186" s="107"/>
      <c r="C186" s="170"/>
    </row>
    <row r="187" ht="23" customHeight="1" spans="1:3">
      <c r="A187" s="169" t="s">
        <v>729</v>
      </c>
      <c r="B187" s="107"/>
      <c r="C187" s="170"/>
    </row>
    <row r="188" ht="23" customHeight="1" spans="1:3">
      <c r="A188" s="169" t="s">
        <v>522</v>
      </c>
      <c r="B188" s="107"/>
      <c r="C188" s="170"/>
    </row>
    <row r="189" ht="23" customHeight="1" spans="1:3">
      <c r="A189" s="169" t="s">
        <v>526</v>
      </c>
      <c r="B189" s="107"/>
      <c r="C189" s="170"/>
    </row>
    <row r="190" ht="23" customHeight="1" spans="1:3">
      <c r="A190" s="169" t="s">
        <v>730</v>
      </c>
      <c r="B190" s="107"/>
      <c r="C190" s="170"/>
    </row>
    <row r="191" ht="23" customHeight="1" spans="1:3">
      <c r="A191" s="169" t="s">
        <v>731</v>
      </c>
      <c r="B191" s="107"/>
      <c r="C191" s="170"/>
    </row>
    <row r="192" ht="23" customHeight="1" spans="1:3">
      <c r="A192" s="169" t="s">
        <v>732</v>
      </c>
      <c r="B192" s="107"/>
      <c r="C192" s="170"/>
    </row>
    <row r="193" ht="23" customHeight="1" spans="1:3">
      <c r="A193" s="169" t="s">
        <v>733</v>
      </c>
      <c r="B193" s="107"/>
      <c r="C193" s="170"/>
    </row>
    <row r="194" ht="23" customHeight="1" spans="1:3">
      <c r="A194" s="169" t="s">
        <v>531</v>
      </c>
      <c r="B194" s="107"/>
      <c r="C194" s="170"/>
    </row>
    <row r="195" ht="23" customHeight="1" spans="1:3">
      <c r="A195" s="169" t="s">
        <v>734</v>
      </c>
      <c r="B195" s="107"/>
      <c r="C195" s="170"/>
    </row>
    <row r="196" ht="23" customHeight="1" spans="1:3">
      <c r="A196" s="169" t="s">
        <v>735</v>
      </c>
      <c r="B196" s="107">
        <f>SUM(B197:B204)</f>
        <v>0</v>
      </c>
      <c r="C196" s="170"/>
    </row>
    <row r="197" ht="23" customHeight="1" spans="1:3">
      <c r="A197" s="169" t="s">
        <v>533</v>
      </c>
      <c r="B197" s="107"/>
      <c r="C197" s="170"/>
    </row>
    <row r="198" ht="23" customHeight="1" spans="1:3">
      <c r="A198" s="169" t="s">
        <v>736</v>
      </c>
      <c r="B198" s="107"/>
      <c r="C198" s="170"/>
    </row>
    <row r="199" ht="23" customHeight="1" spans="1:3">
      <c r="A199" s="169" t="s">
        <v>737</v>
      </c>
      <c r="B199" s="107"/>
      <c r="C199" s="170"/>
    </row>
    <row r="200" ht="23" customHeight="1" spans="1:3">
      <c r="A200" s="169" t="s">
        <v>738</v>
      </c>
      <c r="B200" s="107"/>
      <c r="C200" s="170"/>
    </row>
    <row r="201" ht="23" customHeight="1" spans="1:3">
      <c r="A201" s="169" t="s">
        <v>739</v>
      </c>
      <c r="B201" s="107"/>
      <c r="C201" s="170"/>
    </row>
    <row r="202" ht="23" customHeight="1" spans="1:3">
      <c r="A202" s="169" t="s">
        <v>538</v>
      </c>
      <c r="B202" s="107"/>
      <c r="C202" s="170"/>
    </row>
    <row r="203" ht="23" customHeight="1" spans="1:3">
      <c r="A203" s="169" t="s">
        <v>740</v>
      </c>
      <c r="B203" s="107"/>
      <c r="C203" s="170"/>
    </row>
    <row r="204" ht="23" customHeight="1" spans="1:3">
      <c r="A204" s="169" t="s">
        <v>741</v>
      </c>
      <c r="B204" s="107"/>
      <c r="C204" s="170"/>
    </row>
    <row r="205" ht="23" customHeight="1" spans="1:3">
      <c r="A205" s="169" t="s">
        <v>742</v>
      </c>
      <c r="B205" s="107"/>
      <c r="C205" s="170"/>
    </row>
    <row r="206" ht="23" customHeight="1" spans="1:3">
      <c r="A206" s="169" t="s">
        <v>743</v>
      </c>
      <c r="B206" s="107"/>
      <c r="C206" s="170"/>
    </row>
    <row r="207" ht="23" customHeight="1" spans="1:3">
      <c r="A207" s="169" t="s">
        <v>744</v>
      </c>
      <c r="B207" s="107"/>
      <c r="C207" s="170"/>
    </row>
    <row r="208" ht="23" customHeight="1" spans="1:3">
      <c r="A208" s="169" t="s">
        <v>745</v>
      </c>
      <c r="B208" s="107"/>
      <c r="C208" s="170"/>
    </row>
    <row r="209" ht="23" customHeight="1" spans="1:3">
      <c r="A209" s="169" t="s">
        <v>746</v>
      </c>
      <c r="B209" s="107"/>
      <c r="C209" s="170"/>
    </row>
    <row r="210" ht="23" customHeight="1" spans="1:3">
      <c r="A210" s="169" t="s">
        <v>747</v>
      </c>
      <c r="B210" s="107"/>
      <c r="C210" s="170"/>
    </row>
    <row r="211" ht="23" customHeight="1" spans="1:3">
      <c r="A211" s="169" t="s">
        <v>748</v>
      </c>
      <c r="B211" s="107"/>
      <c r="C211" s="170"/>
    </row>
    <row r="212" ht="23" customHeight="1" spans="1:3">
      <c r="A212" s="169" t="s">
        <v>547</v>
      </c>
      <c r="B212" s="107">
        <f>SUM(B5,B32,B35,B38,B50,B61,B72,B79,B101,B115,B131,B138,B147,B155,B163,B167,B173,B183,B187,B191,B196,B205,B206,B208,B209)</f>
        <v>1181.9</v>
      </c>
      <c r="C212" s="170"/>
    </row>
  </sheetData>
  <mergeCells count="5">
    <mergeCell ref="A1:C1"/>
    <mergeCell ref="B2:C2"/>
    <mergeCell ref="A3:A4"/>
    <mergeCell ref="B3:B4"/>
    <mergeCell ref="C3:C4"/>
  </mergeCells>
  <pageMargins left="1.61388888888889" right="0.751388888888889" top="1" bottom="0.904861111111111" header="0.5" footer="0.5"/>
  <pageSetup paperSize="9" scale="68" fitToHeight="0" orientation="portrait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9"/>
  <sheetViews>
    <sheetView workbookViewId="0">
      <selection activeCell="C22" sqref="C22"/>
    </sheetView>
  </sheetViews>
  <sheetFormatPr defaultColWidth="9" defaultRowHeight="13.5" outlineLevelCol="5"/>
  <cols>
    <col min="1" max="1" width="35" customWidth="1"/>
    <col min="2" max="2" width="23.8833333333333" customWidth="1"/>
    <col min="3" max="3" width="22.8916666666667" customWidth="1"/>
    <col min="4" max="4" width="15.8833333333333" customWidth="1"/>
    <col min="5" max="5" width="17.6666666666667" customWidth="1"/>
    <col min="6" max="6" width="11.75" customWidth="1"/>
  </cols>
  <sheetData>
    <row r="1" ht="63" customHeight="1" spans="1:6">
      <c r="A1" s="140" t="s">
        <v>38</v>
      </c>
      <c r="B1" s="140"/>
      <c r="C1" s="140"/>
      <c r="D1" s="140"/>
      <c r="E1" s="140"/>
      <c r="F1" s="140"/>
    </row>
    <row r="2" ht="18.75" spans="1:6">
      <c r="A2" s="141" t="s">
        <v>749</v>
      </c>
      <c r="B2" s="160"/>
      <c r="C2" s="160"/>
      <c r="D2" s="160"/>
      <c r="E2" s="142" t="s">
        <v>102</v>
      </c>
      <c r="F2" s="142"/>
    </row>
    <row r="3" ht="28" customHeight="1" spans="1:6">
      <c r="A3" s="26" t="s">
        <v>750</v>
      </c>
      <c r="B3" s="27" t="s">
        <v>104</v>
      </c>
      <c r="C3" s="27" t="s">
        <v>751</v>
      </c>
      <c r="D3" s="161" t="s">
        <v>130</v>
      </c>
      <c r="E3" s="144"/>
      <c r="F3" s="68" t="s">
        <v>208</v>
      </c>
    </row>
    <row r="4" ht="25" customHeight="1" spans="1:6">
      <c r="A4" s="26"/>
      <c r="B4" s="30"/>
      <c r="C4" s="30"/>
      <c r="D4" s="145" t="s">
        <v>110</v>
      </c>
      <c r="E4" s="146" t="s">
        <v>112</v>
      </c>
      <c r="F4" s="68"/>
    </row>
    <row r="5" ht="24" customHeight="1" spans="1:6">
      <c r="A5" s="13" t="s">
        <v>752</v>
      </c>
      <c r="B5" s="162"/>
      <c r="C5" s="162"/>
      <c r="D5" s="162"/>
      <c r="E5" s="150"/>
      <c r="F5" s="103"/>
    </row>
    <row r="6" ht="24" customHeight="1" spans="1:6">
      <c r="A6" s="13" t="s">
        <v>753</v>
      </c>
      <c r="B6" s="162"/>
      <c r="C6" s="162"/>
      <c r="D6" s="162"/>
      <c r="E6" s="150"/>
      <c r="F6" s="103"/>
    </row>
    <row r="7" ht="24" customHeight="1" spans="1:6">
      <c r="A7" s="13" t="s">
        <v>754</v>
      </c>
      <c r="B7" s="162">
        <v>7427</v>
      </c>
      <c r="C7" s="162">
        <v>2310</v>
      </c>
      <c r="D7" s="162">
        <f t="shared" ref="D7:D9" si="0">B7-C7</f>
        <v>5117</v>
      </c>
      <c r="E7" s="150">
        <f t="shared" ref="E7:E9" si="1">D7/C7</f>
        <v>2.21515151515152</v>
      </c>
      <c r="F7" s="103"/>
    </row>
    <row r="8" ht="24" customHeight="1" spans="1:6">
      <c r="A8" s="13" t="s">
        <v>755</v>
      </c>
      <c r="B8" s="162">
        <v>287</v>
      </c>
      <c r="C8" s="162">
        <v>522</v>
      </c>
      <c r="D8" s="162">
        <f t="shared" si="0"/>
        <v>-235</v>
      </c>
      <c r="E8" s="150">
        <f t="shared" si="1"/>
        <v>-0.450191570881226</v>
      </c>
      <c r="F8" s="103"/>
    </row>
    <row r="9" ht="24" customHeight="1" spans="1:6">
      <c r="A9" s="13" t="s">
        <v>756</v>
      </c>
      <c r="B9" s="162">
        <v>50</v>
      </c>
      <c r="C9" s="162">
        <v>421</v>
      </c>
      <c r="D9" s="162">
        <f t="shared" si="0"/>
        <v>-371</v>
      </c>
      <c r="E9" s="150">
        <f t="shared" si="1"/>
        <v>-0.881235154394299</v>
      </c>
      <c r="F9" s="103"/>
    </row>
    <row r="10" ht="24" customHeight="1" spans="1:6">
      <c r="A10" s="13" t="s">
        <v>757</v>
      </c>
      <c r="B10" s="162"/>
      <c r="C10" s="162"/>
      <c r="D10" s="162"/>
      <c r="E10" s="150"/>
      <c r="F10" s="103"/>
    </row>
    <row r="11" ht="24" customHeight="1" spans="1:6">
      <c r="A11" s="163" t="s">
        <v>758</v>
      </c>
      <c r="B11" s="162">
        <f>SUM(B5:B10)</f>
        <v>7764</v>
      </c>
      <c r="C11" s="162">
        <v>3253</v>
      </c>
      <c r="D11" s="162">
        <f t="shared" ref="D11:D19" si="2">B11-C11</f>
        <v>4511</v>
      </c>
      <c r="E11" s="150">
        <f>D11/C11</f>
        <v>1.38671995081463</v>
      </c>
      <c r="F11" s="103"/>
    </row>
    <row r="12" ht="24" customHeight="1" spans="1:6">
      <c r="A12" s="164" t="s">
        <v>759</v>
      </c>
      <c r="B12" s="165">
        <v>5318</v>
      </c>
      <c r="C12" s="165">
        <v>4091</v>
      </c>
      <c r="D12" s="162">
        <f t="shared" si="2"/>
        <v>1227</v>
      </c>
      <c r="E12" s="150">
        <f>D12/C12</f>
        <v>0.29992666829626</v>
      </c>
      <c r="F12" s="103"/>
    </row>
    <row r="13" ht="24" customHeight="1" spans="1:6">
      <c r="A13" s="164" t="s">
        <v>760</v>
      </c>
      <c r="B13" s="165">
        <v>30160</v>
      </c>
      <c r="C13" s="165">
        <v>20400</v>
      </c>
      <c r="D13" s="162">
        <f t="shared" si="2"/>
        <v>9760</v>
      </c>
      <c r="E13" s="150">
        <f>D13/C13</f>
        <v>0.47843137254902</v>
      </c>
      <c r="F13" s="103"/>
    </row>
    <row r="14" ht="24" customHeight="1" spans="1:6">
      <c r="A14" s="164" t="s">
        <v>761</v>
      </c>
      <c r="B14" s="165">
        <v>4008</v>
      </c>
      <c r="C14" s="165">
        <v>2600</v>
      </c>
      <c r="D14" s="162">
        <f t="shared" si="2"/>
        <v>1408</v>
      </c>
      <c r="E14" s="150">
        <f>D14/C14</f>
        <v>0.541538461538462</v>
      </c>
      <c r="F14" s="103"/>
    </row>
    <row r="15" ht="24" customHeight="1" spans="1:6">
      <c r="A15" s="164" t="s">
        <v>762</v>
      </c>
      <c r="B15" s="165">
        <v>12400</v>
      </c>
      <c r="C15" s="165">
        <v>48600</v>
      </c>
      <c r="D15" s="162">
        <f t="shared" si="2"/>
        <v>-36200</v>
      </c>
      <c r="E15" s="150">
        <f>D15/C15</f>
        <v>-0.744855967078189</v>
      </c>
      <c r="F15" s="103"/>
    </row>
    <row r="16" ht="24" customHeight="1" spans="1:6">
      <c r="A16" s="164" t="s">
        <v>763</v>
      </c>
      <c r="B16" s="165">
        <v>2000</v>
      </c>
      <c r="C16" s="165">
        <v>0</v>
      </c>
      <c r="D16" s="162">
        <f t="shared" si="2"/>
        <v>2000</v>
      </c>
      <c r="E16" s="150"/>
      <c r="F16" s="103"/>
    </row>
    <row r="17" ht="24" customHeight="1" spans="1:6">
      <c r="A17" s="164" t="s">
        <v>764</v>
      </c>
      <c r="B17" s="165">
        <v>6461</v>
      </c>
      <c r="C17" s="165">
        <v>5376</v>
      </c>
      <c r="D17" s="162">
        <f t="shared" si="2"/>
        <v>1085</v>
      </c>
      <c r="E17" s="150">
        <f>D17/C17</f>
        <v>0.201822916666667</v>
      </c>
      <c r="F17" s="103"/>
    </row>
    <row r="18" ht="24" customHeight="1" spans="1:6">
      <c r="A18" s="164" t="s">
        <v>765</v>
      </c>
      <c r="B18" s="165">
        <v>7713</v>
      </c>
      <c r="C18" s="165">
        <v>3000</v>
      </c>
      <c r="D18" s="162">
        <f t="shared" si="2"/>
        <v>4713</v>
      </c>
      <c r="E18" s="150">
        <f>D18/C18</f>
        <v>1.571</v>
      </c>
      <c r="F18" s="103"/>
    </row>
    <row r="19" ht="24" customHeight="1" spans="1:6">
      <c r="A19" s="163" t="s">
        <v>766</v>
      </c>
      <c r="B19" s="162">
        <f>SUM(B11:B18)</f>
        <v>75824</v>
      </c>
      <c r="C19" s="162">
        <v>87320</v>
      </c>
      <c r="D19" s="162">
        <f t="shared" si="2"/>
        <v>-11496</v>
      </c>
      <c r="E19" s="150">
        <f>D19/C19</f>
        <v>-0.131653687585891</v>
      </c>
      <c r="F19" s="103"/>
    </row>
  </sheetData>
  <mergeCells count="6">
    <mergeCell ref="A1:F1"/>
    <mergeCell ref="E2:F2"/>
    <mergeCell ref="D3:E3"/>
    <mergeCell ref="A3:A4"/>
    <mergeCell ref="B3:B4"/>
    <mergeCell ref="C3:C4"/>
  </mergeCells>
  <pageMargins left="1.29861111111111" right="0.75" top="1" bottom="1" header="0.5" footer="0.5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9"/>
  <sheetViews>
    <sheetView tabSelected="1" workbookViewId="0">
      <selection activeCell="F11" sqref="F11"/>
    </sheetView>
  </sheetViews>
  <sheetFormatPr defaultColWidth="9" defaultRowHeight="13.5" outlineLevelCol="3"/>
  <cols>
    <col min="1" max="1" width="6.88333333333333" customWidth="1"/>
    <col min="2" max="2" width="70.5" style="254" customWidth="1"/>
    <col min="3" max="3" width="11.8833333333333" customWidth="1"/>
    <col min="4" max="4" width="40.6333333333333" customWidth="1"/>
  </cols>
  <sheetData>
    <row r="1" ht="51" customHeight="1" spans="1:4">
      <c r="A1" s="470" t="s">
        <v>1</v>
      </c>
      <c r="B1" s="470"/>
      <c r="C1" s="470"/>
      <c r="D1" s="470"/>
    </row>
    <row r="2" s="58" customFormat="1" ht="32" customHeight="1" spans="1:4">
      <c r="A2" s="471" t="s">
        <v>2</v>
      </c>
      <c r="B2" s="471" t="s">
        <v>3</v>
      </c>
      <c r="C2" s="471" t="s">
        <v>4</v>
      </c>
      <c r="D2" s="471" t="s">
        <v>5</v>
      </c>
    </row>
    <row r="3" s="469" customFormat="1" ht="25" customHeight="1" spans="1:4">
      <c r="A3" s="19" t="s">
        <v>6</v>
      </c>
      <c r="B3" s="169" t="s">
        <v>7</v>
      </c>
      <c r="C3" s="19" t="s">
        <v>8</v>
      </c>
      <c r="D3" s="169"/>
    </row>
    <row r="4" s="469" customFormat="1" ht="25" customHeight="1" spans="1:4">
      <c r="A4" s="19" t="s">
        <v>9</v>
      </c>
      <c r="B4" s="472" t="s">
        <v>10</v>
      </c>
      <c r="C4" s="19" t="s">
        <v>8</v>
      </c>
      <c r="D4" s="169"/>
    </row>
    <row r="5" s="469" customFormat="1" ht="25" customHeight="1" spans="1:4">
      <c r="A5" s="19" t="s">
        <v>11</v>
      </c>
      <c r="B5" s="169" t="s">
        <v>12</v>
      </c>
      <c r="C5" s="19" t="s">
        <v>8</v>
      </c>
      <c r="D5" s="169"/>
    </row>
    <row r="6" s="469" customFormat="1" ht="25" customHeight="1" spans="1:4">
      <c r="A6" s="19" t="s">
        <v>13</v>
      </c>
      <c r="B6" s="472" t="s">
        <v>14</v>
      </c>
      <c r="C6" s="19" t="s">
        <v>8</v>
      </c>
      <c r="D6" s="169"/>
    </row>
    <row r="7" s="469" customFormat="1" ht="25" customHeight="1" spans="1:4">
      <c r="A7" s="19" t="s">
        <v>15</v>
      </c>
      <c r="B7" s="169" t="s">
        <v>16</v>
      </c>
      <c r="C7" s="19" t="s">
        <v>8</v>
      </c>
      <c r="D7" s="169"/>
    </row>
    <row r="8" s="469" customFormat="1" ht="25" customHeight="1" spans="1:4">
      <c r="A8" s="19" t="s">
        <v>17</v>
      </c>
      <c r="B8" s="169" t="s">
        <v>18</v>
      </c>
      <c r="C8" s="19" t="s">
        <v>8</v>
      </c>
      <c r="D8" s="169"/>
    </row>
    <row r="9" s="469" customFormat="1" ht="25" customHeight="1" spans="1:4">
      <c r="A9" s="19" t="s">
        <v>19</v>
      </c>
      <c r="B9" s="169" t="s">
        <v>20</v>
      </c>
      <c r="C9" s="19" t="s">
        <v>8</v>
      </c>
      <c r="D9" s="169"/>
    </row>
    <row r="10" s="469" customFormat="1" ht="25" customHeight="1" spans="1:4">
      <c r="A10" s="19" t="s">
        <v>21</v>
      </c>
      <c r="B10" s="169" t="s">
        <v>22</v>
      </c>
      <c r="C10" s="19" t="s">
        <v>8</v>
      </c>
      <c r="D10" s="169"/>
    </row>
    <row r="11" s="469" customFormat="1" ht="25" customHeight="1" spans="1:4">
      <c r="A11" s="19" t="s">
        <v>23</v>
      </c>
      <c r="B11" s="169" t="s">
        <v>24</v>
      </c>
      <c r="C11" s="19" t="s">
        <v>8</v>
      </c>
      <c r="D11" s="169"/>
    </row>
    <row r="12" s="469" customFormat="1" ht="25" customHeight="1" spans="1:4">
      <c r="A12" s="19" t="s">
        <v>25</v>
      </c>
      <c r="B12" s="169" t="s">
        <v>26</v>
      </c>
      <c r="C12" s="19" t="s">
        <v>8</v>
      </c>
      <c r="D12" s="169"/>
    </row>
    <row r="13" s="469" customFormat="1" ht="25" customHeight="1" spans="1:4">
      <c r="A13" s="19" t="s">
        <v>27</v>
      </c>
      <c r="B13" s="169" t="s">
        <v>28</v>
      </c>
      <c r="C13" s="19" t="s">
        <v>8</v>
      </c>
      <c r="D13" s="169"/>
    </row>
    <row r="14" s="469" customFormat="1" ht="25" customHeight="1" spans="1:4">
      <c r="A14" s="19" t="s">
        <v>29</v>
      </c>
      <c r="B14" s="169" t="s">
        <v>30</v>
      </c>
      <c r="C14" s="19" t="s">
        <v>8</v>
      </c>
      <c r="D14" s="169"/>
    </row>
    <row r="15" s="469" customFormat="1" ht="25" customHeight="1" spans="1:4">
      <c r="A15" s="19" t="s">
        <v>31</v>
      </c>
      <c r="B15" s="169" t="s">
        <v>32</v>
      </c>
      <c r="C15" s="19" t="s">
        <v>8</v>
      </c>
      <c r="D15" s="169"/>
    </row>
    <row r="16" s="469" customFormat="1" ht="25" customHeight="1" spans="1:4">
      <c r="A16" s="19" t="s">
        <v>33</v>
      </c>
      <c r="B16" s="169" t="s">
        <v>34</v>
      </c>
      <c r="C16" s="19" t="s">
        <v>8</v>
      </c>
      <c r="D16" s="169"/>
    </row>
    <row r="17" s="469" customFormat="1" ht="25" customHeight="1" spans="1:4">
      <c r="A17" s="19" t="s">
        <v>35</v>
      </c>
      <c r="B17" s="169" t="s">
        <v>36</v>
      </c>
      <c r="C17" s="19" t="s">
        <v>8</v>
      </c>
      <c r="D17" s="169"/>
    </row>
    <row r="18" s="469" customFormat="1" ht="25" customHeight="1" spans="1:4">
      <c r="A18" s="19" t="s">
        <v>37</v>
      </c>
      <c r="B18" s="169" t="s">
        <v>38</v>
      </c>
      <c r="C18" s="19" t="s">
        <v>8</v>
      </c>
      <c r="D18" s="169"/>
    </row>
    <row r="19" s="469" customFormat="1" ht="25" customHeight="1" spans="1:4">
      <c r="A19" s="19" t="s">
        <v>39</v>
      </c>
      <c r="B19" s="169" t="s">
        <v>40</v>
      </c>
      <c r="C19" s="19" t="s">
        <v>8</v>
      </c>
      <c r="D19" s="169"/>
    </row>
    <row r="20" s="469" customFormat="1" ht="25" customHeight="1" spans="1:4">
      <c r="A20" s="19" t="s">
        <v>41</v>
      </c>
      <c r="B20" s="169" t="s">
        <v>42</v>
      </c>
      <c r="C20" s="19" t="s">
        <v>8</v>
      </c>
      <c r="D20" s="169"/>
    </row>
    <row r="21" s="469" customFormat="1" ht="25" customHeight="1" spans="1:4">
      <c r="A21" s="19" t="s">
        <v>43</v>
      </c>
      <c r="B21" s="169" t="s">
        <v>44</v>
      </c>
      <c r="C21" s="19" t="s">
        <v>8</v>
      </c>
      <c r="D21" s="169"/>
    </row>
    <row r="22" s="469" customFormat="1" ht="25" customHeight="1" spans="1:4">
      <c r="A22" s="19" t="s">
        <v>45</v>
      </c>
      <c r="B22" s="169" t="s">
        <v>46</v>
      </c>
      <c r="C22" s="19" t="s">
        <v>8</v>
      </c>
      <c r="D22" s="169"/>
    </row>
    <row r="23" s="469" customFormat="1" ht="25" customHeight="1" spans="1:4">
      <c r="A23" s="19" t="s">
        <v>47</v>
      </c>
      <c r="B23" s="169" t="s">
        <v>48</v>
      </c>
      <c r="C23" s="19" t="s">
        <v>8</v>
      </c>
      <c r="D23" s="169"/>
    </row>
    <row r="24" s="469" customFormat="1" ht="25" customHeight="1" spans="1:4">
      <c r="A24" s="19" t="s">
        <v>49</v>
      </c>
      <c r="B24" s="169" t="s">
        <v>50</v>
      </c>
      <c r="C24" s="19" t="s">
        <v>8</v>
      </c>
      <c r="D24" s="169"/>
    </row>
    <row r="25" s="469" customFormat="1" ht="25" customHeight="1" spans="1:4">
      <c r="A25" s="19" t="s">
        <v>51</v>
      </c>
      <c r="B25" s="169" t="s">
        <v>52</v>
      </c>
      <c r="C25" s="19" t="s">
        <v>8</v>
      </c>
      <c r="D25" s="169"/>
    </row>
    <row r="26" s="469" customFormat="1" ht="25" customHeight="1" spans="1:4">
      <c r="A26" s="19" t="s">
        <v>53</v>
      </c>
      <c r="B26" s="169" t="s">
        <v>54</v>
      </c>
      <c r="C26" s="19" t="s">
        <v>8</v>
      </c>
      <c r="D26" s="169"/>
    </row>
    <row r="27" s="469" customFormat="1" ht="25" customHeight="1" spans="1:4">
      <c r="A27" s="19" t="s">
        <v>55</v>
      </c>
      <c r="B27" s="169" t="s">
        <v>56</v>
      </c>
      <c r="C27" s="19" t="s">
        <v>8</v>
      </c>
      <c r="D27" s="169"/>
    </row>
    <row r="28" s="469" customFormat="1" ht="25" customHeight="1" spans="1:4">
      <c r="A28" s="19" t="s">
        <v>57</v>
      </c>
      <c r="B28" s="169" t="s">
        <v>58</v>
      </c>
      <c r="C28" s="19" t="s">
        <v>8</v>
      </c>
      <c r="D28" s="169"/>
    </row>
    <row r="29" s="469" customFormat="1" ht="25" customHeight="1" spans="1:4">
      <c r="A29" s="19" t="s">
        <v>59</v>
      </c>
      <c r="B29" s="169" t="s">
        <v>60</v>
      </c>
      <c r="C29" s="19" t="s">
        <v>8</v>
      </c>
      <c r="D29" s="169"/>
    </row>
    <row r="30" s="469" customFormat="1" ht="25" customHeight="1" spans="1:4">
      <c r="A30" s="19" t="s">
        <v>61</v>
      </c>
      <c r="B30" s="169" t="s">
        <v>62</v>
      </c>
      <c r="C30" s="19" t="s">
        <v>8</v>
      </c>
      <c r="D30" s="169"/>
    </row>
    <row r="31" s="469" customFormat="1" ht="25" customHeight="1" spans="1:4">
      <c r="A31" s="19" t="s">
        <v>63</v>
      </c>
      <c r="B31" s="169" t="s">
        <v>64</v>
      </c>
      <c r="C31" s="19" t="s">
        <v>8</v>
      </c>
      <c r="D31" s="169"/>
    </row>
    <row r="32" s="469" customFormat="1" ht="25" customHeight="1" spans="1:4">
      <c r="A32" s="19" t="s">
        <v>65</v>
      </c>
      <c r="B32" s="169" t="s">
        <v>66</v>
      </c>
      <c r="C32" s="19" t="s">
        <v>8</v>
      </c>
      <c r="D32" s="169"/>
    </row>
    <row r="33" s="469" customFormat="1" ht="25" customHeight="1" spans="1:4">
      <c r="A33" s="19" t="s">
        <v>67</v>
      </c>
      <c r="B33" s="169" t="s">
        <v>68</v>
      </c>
      <c r="C33" s="19" t="s">
        <v>8</v>
      </c>
      <c r="D33" s="169"/>
    </row>
    <row r="34" s="469" customFormat="1" ht="25" customHeight="1" spans="1:4">
      <c r="A34" s="19" t="s">
        <v>69</v>
      </c>
      <c r="B34" s="169" t="s">
        <v>70</v>
      </c>
      <c r="C34" s="19" t="s">
        <v>8</v>
      </c>
      <c r="D34" s="169"/>
    </row>
    <row r="35" s="469" customFormat="1" ht="25" customHeight="1" spans="1:4">
      <c r="A35" s="19" t="s">
        <v>71</v>
      </c>
      <c r="B35" s="169" t="s">
        <v>72</v>
      </c>
      <c r="C35" s="19" t="s">
        <v>8</v>
      </c>
      <c r="D35" s="169"/>
    </row>
    <row r="36" s="469" customFormat="1" ht="25" customHeight="1" spans="1:4">
      <c r="A36" s="19" t="s">
        <v>73</v>
      </c>
      <c r="B36" s="169" t="s">
        <v>74</v>
      </c>
      <c r="C36" s="19" t="s">
        <v>8</v>
      </c>
      <c r="D36" s="169"/>
    </row>
    <row r="37" s="469" customFormat="1" ht="25" customHeight="1" spans="1:4">
      <c r="A37" s="19" t="s">
        <v>75</v>
      </c>
      <c r="B37" s="169" t="s">
        <v>74</v>
      </c>
      <c r="C37" s="19" t="s">
        <v>8</v>
      </c>
      <c r="D37" s="169"/>
    </row>
    <row r="38" s="469" customFormat="1" ht="25" customHeight="1" spans="1:4">
      <c r="A38" s="19" t="s">
        <v>76</v>
      </c>
      <c r="B38" s="169" t="s">
        <v>77</v>
      </c>
      <c r="C38" s="19" t="s">
        <v>8</v>
      </c>
      <c r="D38" s="169"/>
    </row>
    <row r="39" s="469" customFormat="1" ht="25" customHeight="1" spans="1:4">
      <c r="A39" s="19" t="s">
        <v>78</v>
      </c>
      <c r="B39" s="169" t="s">
        <v>79</v>
      </c>
      <c r="C39" s="19" t="s">
        <v>8</v>
      </c>
      <c r="D39" s="169"/>
    </row>
    <row r="40" s="469" customFormat="1" ht="25" customHeight="1" spans="1:4">
      <c r="A40" s="19" t="s">
        <v>80</v>
      </c>
      <c r="B40" s="169" t="s">
        <v>81</v>
      </c>
      <c r="C40" s="19" t="s">
        <v>8</v>
      </c>
      <c r="D40" s="169"/>
    </row>
    <row r="41" s="469" customFormat="1" ht="25" customHeight="1" spans="1:4">
      <c r="A41" s="19" t="s">
        <v>82</v>
      </c>
      <c r="B41" s="169" t="s">
        <v>83</v>
      </c>
      <c r="C41" s="19" t="s">
        <v>8</v>
      </c>
      <c r="D41" s="169"/>
    </row>
    <row r="42" s="469" customFormat="1" ht="25" customHeight="1" spans="1:4">
      <c r="A42" s="19" t="s">
        <v>84</v>
      </c>
      <c r="B42" s="169" t="s">
        <v>85</v>
      </c>
      <c r="C42" s="19" t="s">
        <v>8</v>
      </c>
      <c r="D42" s="169"/>
    </row>
    <row r="43" s="469" customFormat="1" ht="25" customHeight="1" spans="1:4">
      <c r="A43" s="19" t="s">
        <v>86</v>
      </c>
      <c r="B43" s="169" t="s">
        <v>87</v>
      </c>
      <c r="C43" s="19" t="s">
        <v>8</v>
      </c>
      <c r="D43" s="169"/>
    </row>
    <row r="44" s="469" customFormat="1" ht="25" customHeight="1" spans="1:4">
      <c r="A44" s="19" t="s">
        <v>88</v>
      </c>
      <c r="B44" s="169" t="s">
        <v>89</v>
      </c>
      <c r="C44" s="19" t="s">
        <v>8</v>
      </c>
      <c r="D44" s="169"/>
    </row>
    <row r="45" s="469" customFormat="1" ht="25" customHeight="1" spans="1:4">
      <c r="A45" s="19" t="s">
        <v>90</v>
      </c>
      <c r="B45" s="169" t="s">
        <v>91</v>
      </c>
      <c r="C45" s="19" t="s">
        <v>8</v>
      </c>
      <c r="D45" s="169"/>
    </row>
    <row r="46" s="469" customFormat="1" ht="25" customHeight="1" spans="1:4">
      <c r="A46" s="19" t="s">
        <v>92</v>
      </c>
      <c r="B46" s="169" t="s">
        <v>93</v>
      </c>
      <c r="C46" s="19" t="s">
        <v>8</v>
      </c>
      <c r="D46" s="169"/>
    </row>
    <row r="47" s="469" customFormat="1" ht="25" customHeight="1" spans="1:4">
      <c r="A47" s="19" t="s">
        <v>94</v>
      </c>
      <c r="B47" s="169" t="s">
        <v>95</v>
      </c>
      <c r="C47" s="19" t="s">
        <v>8</v>
      </c>
      <c r="D47" s="169"/>
    </row>
    <row r="48" s="469" customFormat="1" ht="25" customHeight="1" spans="1:4">
      <c r="A48" s="19" t="s">
        <v>96</v>
      </c>
      <c r="B48" s="169" t="s">
        <v>97</v>
      </c>
      <c r="C48" s="19" t="s">
        <v>8</v>
      </c>
      <c r="D48" s="169"/>
    </row>
    <row r="49" s="469" customFormat="1" ht="25" customHeight="1" spans="1:4">
      <c r="A49" s="19" t="s">
        <v>98</v>
      </c>
      <c r="B49" s="169" t="s">
        <v>99</v>
      </c>
      <c r="C49" s="19" t="s">
        <v>8</v>
      </c>
      <c r="D49" s="169"/>
    </row>
  </sheetData>
  <mergeCells count="1">
    <mergeCell ref="A1:D1"/>
  </mergeCells>
  <pageMargins left="0.751388888888889" right="0.751388888888889" top="0.786805555555556" bottom="0.432638888888889" header="0.5" footer="0.236111111111111"/>
  <pageSetup paperSize="9" orientation="landscape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9"/>
  <sheetViews>
    <sheetView workbookViewId="0">
      <selection activeCell="D25" sqref="D25"/>
    </sheetView>
  </sheetViews>
  <sheetFormatPr defaultColWidth="9" defaultRowHeight="13.5" outlineLevelCol="5"/>
  <cols>
    <col min="1" max="1" width="36.5" customWidth="1"/>
    <col min="2" max="2" width="23.4416666666667" customWidth="1"/>
    <col min="3" max="3" width="22.775" customWidth="1"/>
    <col min="4" max="4" width="15.75" customWidth="1"/>
    <col min="5" max="5" width="16" customWidth="1"/>
  </cols>
  <sheetData>
    <row r="1" ht="41" customHeight="1" spans="1:6">
      <c r="A1" s="140" t="s">
        <v>40</v>
      </c>
      <c r="B1" s="140"/>
      <c r="C1" s="140"/>
      <c r="D1" s="140"/>
      <c r="E1" s="140"/>
      <c r="F1" s="140"/>
    </row>
    <row r="2" ht="18.75" spans="1:6">
      <c r="A2" s="141" t="s">
        <v>767</v>
      </c>
      <c r="B2" s="142" t="s">
        <v>102</v>
      </c>
      <c r="C2" s="142"/>
      <c r="D2" s="142"/>
      <c r="E2" s="142"/>
      <c r="F2" s="142"/>
    </row>
    <row r="3" ht="32" customHeight="1" spans="1:6">
      <c r="A3" s="26" t="s">
        <v>750</v>
      </c>
      <c r="B3" s="27" t="s">
        <v>104</v>
      </c>
      <c r="C3" s="27" t="s">
        <v>751</v>
      </c>
      <c r="D3" s="143" t="s">
        <v>130</v>
      </c>
      <c r="E3" s="144"/>
      <c r="F3" s="68" t="s">
        <v>208</v>
      </c>
    </row>
    <row r="4" ht="22.5" spans="1:6">
      <c r="A4" s="26"/>
      <c r="B4" s="30"/>
      <c r="C4" s="30"/>
      <c r="D4" s="145" t="s">
        <v>110</v>
      </c>
      <c r="E4" s="146" t="s">
        <v>112</v>
      </c>
      <c r="F4" s="147"/>
    </row>
    <row r="5" ht="21" customHeight="1" spans="1:6">
      <c r="A5" s="148" t="s">
        <v>768</v>
      </c>
      <c r="B5" s="149">
        <v>52</v>
      </c>
      <c r="C5" s="149">
        <v>1</v>
      </c>
      <c r="D5" s="149">
        <f>B5-C5</f>
        <v>51</v>
      </c>
      <c r="E5" s="150">
        <f>D5/C5</f>
        <v>51</v>
      </c>
      <c r="F5" s="47"/>
    </row>
    <row r="6" ht="21" customHeight="1" spans="1:6">
      <c r="A6" s="148" t="s">
        <v>769</v>
      </c>
      <c r="B6" s="149">
        <v>10367</v>
      </c>
      <c r="C6" s="149">
        <v>5084</v>
      </c>
      <c r="D6" s="149">
        <f t="shared" ref="D6:D12" si="0">B6-C6</f>
        <v>5283</v>
      </c>
      <c r="E6" s="150">
        <f>D6/C6</f>
        <v>1.03914240755311</v>
      </c>
      <c r="F6" s="47"/>
    </row>
    <row r="7" ht="21" customHeight="1" spans="1:6">
      <c r="A7" s="148" t="s">
        <v>770</v>
      </c>
      <c r="B7" s="149">
        <v>814</v>
      </c>
      <c r="C7" s="149">
        <v>5714</v>
      </c>
      <c r="D7" s="149">
        <f t="shared" si="0"/>
        <v>-4900</v>
      </c>
      <c r="E7" s="150">
        <f>D7/C7</f>
        <v>-0.857542877143857</v>
      </c>
      <c r="F7" s="47"/>
    </row>
    <row r="8" ht="21" customHeight="1" spans="1:6">
      <c r="A8" s="148" t="s">
        <v>771</v>
      </c>
      <c r="B8" s="149">
        <v>8</v>
      </c>
      <c r="C8" s="149">
        <v>0</v>
      </c>
      <c r="D8" s="149">
        <f t="shared" si="0"/>
        <v>8</v>
      </c>
      <c r="E8" s="150"/>
      <c r="F8" s="47"/>
    </row>
    <row r="9" ht="21" customHeight="1" spans="1:6">
      <c r="A9" s="148" t="s">
        <v>772</v>
      </c>
      <c r="B9" s="149">
        <v>23474</v>
      </c>
      <c r="C9" s="149">
        <v>19230</v>
      </c>
      <c r="D9" s="149">
        <f t="shared" si="0"/>
        <v>4244</v>
      </c>
      <c r="E9" s="150">
        <f>D9/C9</f>
        <v>0.220696827873115</v>
      </c>
      <c r="F9" s="47"/>
    </row>
    <row r="10" ht="21" customHeight="1" spans="1:6">
      <c r="A10" s="148" t="s">
        <v>773</v>
      </c>
      <c r="B10" s="149">
        <v>4559</v>
      </c>
      <c r="C10" s="149">
        <v>2689</v>
      </c>
      <c r="D10" s="149">
        <f t="shared" si="0"/>
        <v>1870</v>
      </c>
      <c r="E10" s="150">
        <f>D10/C10</f>
        <v>0.695425808850874</v>
      </c>
      <c r="F10" s="47"/>
    </row>
    <row r="11" ht="21" customHeight="1" spans="1:6">
      <c r="A11" s="151" t="s">
        <v>774</v>
      </c>
      <c r="B11" s="149">
        <v>47</v>
      </c>
      <c r="C11" s="149">
        <v>72</v>
      </c>
      <c r="D11" s="149">
        <f t="shared" si="0"/>
        <v>-25</v>
      </c>
      <c r="E11" s="150">
        <f t="shared" ref="E11:E17" si="1">D11/C11</f>
        <v>-0.347222222222222</v>
      </c>
      <c r="F11" s="47"/>
    </row>
    <row r="12" ht="21" customHeight="1" spans="1:6">
      <c r="A12" s="152" t="s">
        <v>775</v>
      </c>
      <c r="B12" s="153">
        <f>SUM(B5:B11)</f>
        <v>39321</v>
      </c>
      <c r="C12" s="153">
        <v>32790</v>
      </c>
      <c r="D12" s="149">
        <f t="shared" si="0"/>
        <v>6531</v>
      </c>
      <c r="E12" s="150">
        <f t="shared" si="1"/>
        <v>0.199176578225069</v>
      </c>
      <c r="F12" s="47"/>
    </row>
    <row r="13" ht="21" customHeight="1" spans="1:6">
      <c r="A13" s="151" t="s">
        <v>776</v>
      </c>
      <c r="B13" s="153"/>
      <c r="C13" s="153"/>
      <c r="D13" s="149"/>
      <c r="E13" s="150"/>
      <c r="F13" s="47"/>
    </row>
    <row r="14" ht="21" customHeight="1" spans="1:6">
      <c r="A14" s="154" t="s">
        <v>777</v>
      </c>
      <c r="B14" s="153"/>
      <c r="C14" s="153"/>
      <c r="D14" s="149"/>
      <c r="E14" s="150"/>
      <c r="F14" s="47"/>
    </row>
    <row r="15" ht="21" customHeight="1" spans="1:6">
      <c r="A15" s="155" t="s">
        <v>778</v>
      </c>
      <c r="B15" s="156">
        <v>3917</v>
      </c>
      <c r="C15" s="153"/>
      <c r="D15" s="149"/>
      <c r="E15" s="150"/>
      <c r="F15" s="47"/>
    </row>
    <row r="16" ht="21" customHeight="1" spans="1:6">
      <c r="A16" s="154" t="s">
        <v>762</v>
      </c>
      <c r="B16" s="153">
        <v>4855</v>
      </c>
      <c r="C16" s="153">
        <v>48069</v>
      </c>
      <c r="D16" s="149">
        <f>B16-C16</f>
        <v>-43214</v>
      </c>
      <c r="E16" s="150">
        <f t="shared" si="1"/>
        <v>-0.898999355093719</v>
      </c>
      <c r="F16" s="47"/>
    </row>
    <row r="17" ht="21" customHeight="1" spans="1:6">
      <c r="A17" s="148" t="s">
        <v>763</v>
      </c>
      <c r="B17" s="149">
        <v>776</v>
      </c>
      <c r="C17" s="149"/>
      <c r="D17" s="149">
        <f>B17-C17</f>
        <v>776</v>
      </c>
      <c r="E17" s="150"/>
      <c r="F17" s="47"/>
    </row>
    <row r="18" ht="21" customHeight="1" spans="1:6">
      <c r="A18" s="157" t="s">
        <v>779</v>
      </c>
      <c r="B18" s="158">
        <v>26955</v>
      </c>
      <c r="C18" s="158">
        <v>6461</v>
      </c>
      <c r="D18" s="149">
        <f>B18-C18</f>
        <v>20494</v>
      </c>
      <c r="E18" s="150">
        <f>D18/C18</f>
        <v>3.17195480575762</v>
      </c>
      <c r="F18" s="47"/>
    </row>
    <row r="19" ht="18.75" spans="1:6">
      <c r="A19" s="159" t="s">
        <v>780</v>
      </c>
      <c r="B19" s="153">
        <f>SUM(B12:B18)</f>
        <v>75824</v>
      </c>
      <c r="C19" s="153">
        <v>87320</v>
      </c>
      <c r="D19" s="149">
        <f>B19-C19</f>
        <v>-11496</v>
      </c>
      <c r="E19" s="150">
        <f>D19/C19</f>
        <v>-0.131653687585891</v>
      </c>
      <c r="F19" s="47"/>
    </row>
  </sheetData>
  <mergeCells count="6">
    <mergeCell ref="A1:F1"/>
    <mergeCell ref="B2:F2"/>
    <mergeCell ref="D3:E3"/>
    <mergeCell ref="A3:A4"/>
    <mergeCell ref="B3:B4"/>
    <mergeCell ref="C3:C4"/>
  </mergeCells>
  <pageMargins left="1.45625" right="0.75" top="1" bottom="1" header="0.5" footer="0.5"/>
  <pageSetup paperSize="9" scale="99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9"/>
  <sheetViews>
    <sheetView workbookViewId="0">
      <selection activeCell="B11" sqref="B11"/>
    </sheetView>
  </sheetViews>
  <sheetFormatPr defaultColWidth="9" defaultRowHeight="13.5" outlineLevelCol="5"/>
  <cols>
    <col min="1" max="1" width="35" customWidth="1"/>
    <col min="2" max="2" width="23.8833333333333" customWidth="1"/>
    <col min="3" max="3" width="21.25" customWidth="1"/>
    <col min="4" max="4" width="15.8833333333333" customWidth="1"/>
    <col min="5" max="5" width="17.6666666666667" customWidth="1"/>
    <col min="6" max="6" width="11.75" customWidth="1"/>
  </cols>
  <sheetData>
    <row r="1" ht="63" customHeight="1" spans="1:6">
      <c r="A1" s="140" t="s">
        <v>42</v>
      </c>
      <c r="B1" s="140"/>
      <c r="C1" s="140"/>
      <c r="D1" s="140"/>
      <c r="E1" s="140"/>
      <c r="F1" s="140"/>
    </row>
    <row r="2" ht="18.75" spans="1:6">
      <c r="A2" s="141" t="s">
        <v>781</v>
      </c>
      <c r="B2" s="160"/>
      <c r="C2" s="160"/>
      <c r="D2" s="160"/>
      <c r="E2" s="142" t="s">
        <v>102</v>
      </c>
      <c r="F2" s="142"/>
    </row>
    <row r="3" ht="28" customHeight="1" spans="1:6">
      <c r="A3" s="26" t="s">
        <v>750</v>
      </c>
      <c r="B3" s="27" t="s">
        <v>104</v>
      </c>
      <c r="C3" s="27" t="s">
        <v>751</v>
      </c>
      <c r="D3" s="161" t="s">
        <v>130</v>
      </c>
      <c r="E3" s="144"/>
      <c r="F3" s="68" t="s">
        <v>208</v>
      </c>
    </row>
    <row r="4" ht="25" customHeight="1" spans="1:6">
      <c r="A4" s="26"/>
      <c r="B4" s="30"/>
      <c r="C4" s="30"/>
      <c r="D4" s="145" t="s">
        <v>110</v>
      </c>
      <c r="E4" s="146" t="s">
        <v>112</v>
      </c>
      <c r="F4" s="68"/>
    </row>
    <row r="5" ht="24" customHeight="1" spans="1:6">
      <c r="A5" s="13" t="s">
        <v>752</v>
      </c>
      <c r="B5" s="162"/>
      <c r="C5" s="162"/>
      <c r="D5" s="162"/>
      <c r="E5" s="150"/>
      <c r="F5" s="103"/>
    </row>
    <row r="6" ht="24" customHeight="1" spans="1:6">
      <c r="A6" s="13" t="s">
        <v>753</v>
      </c>
      <c r="B6" s="162"/>
      <c r="C6" s="162"/>
      <c r="D6" s="162"/>
      <c r="E6" s="150"/>
      <c r="F6" s="103"/>
    </row>
    <row r="7" ht="24" customHeight="1" spans="1:6">
      <c r="A7" s="13" t="s">
        <v>754</v>
      </c>
      <c r="B7" s="162">
        <v>7427</v>
      </c>
      <c r="C7" s="162">
        <v>2310</v>
      </c>
      <c r="D7" s="162">
        <f>B7-C7</f>
        <v>5117</v>
      </c>
      <c r="E7" s="150">
        <f t="shared" ref="E7:E9" si="0">D7/C7</f>
        <v>2.21515151515152</v>
      </c>
      <c r="F7" s="103"/>
    </row>
    <row r="8" ht="24" customHeight="1" spans="1:6">
      <c r="A8" s="13" t="s">
        <v>755</v>
      </c>
      <c r="B8" s="162">
        <v>287</v>
      </c>
      <c r="C8" s="162">
        <v>522</v>
      </c>
      <c r="D8" s="162">
        <f t="shared" ref="D7:D9" si="1">B8-C8</f>
        <v>-235</v>
      </c>
      <c r="E8" s="150">
        <f t="shared" si="0"/>
        <v>-0.450191570881226</v>
      </c>
      <c r="F8" s="103"/>
    </row>
    <row r="9" ht="24" customHeight="1" spans="1:6">
      <c r="A9" s="13" t="s">
        <v>756</v>
      </c>
      <c r="B9" s="162">
        <v>50</v>
      </c>
      <c r="C9" s="162">
        <v>421</v>
      </c>
      <c r="D9" s="162">
        <f t="shared" si="1"/>
        <v>-371</v>
      </c>
      <c r="E9" s="150">
        <f t="shared" si="0"/>
        <v>-0.881235154394299</v>
      </c>
      <c r="F9" s="103"/>
    </row>
    <row r="10" ht="24" customHeight="1" spans="1:6">
      <c r="A10" s="13" t="s">
        <v>757</v>
      </c>
      <c r="B10" s="162"/>
      <c r="C10" s="162"/>
      <c r="D10" s="162"/>
      <c r="E10" s="150"/>
      <c r="F10" s="103"/>
    </row>
    <row r="11" ht="24" customHeight="1" spans="1:6">
      <c r="A11" s="163" t="s">
        <v>758</v>
      </c>
      <c r="B11" s="162">
        <f>SUM(B5:B10)</f>
        <v>7764</v>
      </c>
      <c r="C11" s="162">
        <v>3253</v>
      </c>
      <c r="D11" s="162">
        <f t="shared" ref="D11:D19" si="2">B11-C11</f>
        <v>4511</v>
      </c>
      <c r="E11" s="150">
        <f t="shared" ref="E11:E15" si="3">D11/C11</f>
        <v>1.38671995081463</v>
      </c>
      <c r="F11" s="103"/>
    </row>
    <row r="12" ht="24" customHeight="1" spans="1:6">
      <c r="A12" s="164" t="s">
        <v>759</v>
      </c>
      <c r="B12" s="165">
        <v>5318</v>
      </c>
      <c r="C12" s="165">
        <v>4091</v>
      </c>
      <c r="D12" s="162">
        <f t="shared" si="2"/>
        <v>1227</v>
      </c>
      <c r="E12" s="150">
        <f t="shared" si="3"/>
        <v>0.29992666829626</v>
      </c>
      <c r="F12" s="103"/>
    </row>
    <row r="13" ht="24" customHeight="1" spans="1:6">
      <c r="A13" s="164" t="s">
        <v>760</v>
      </c>
      <c r="B13" s="165">
        <v>30160</v>
      </c>
      <c r="C13" s="165">
        <v>20400</v>
      </c>
      <c r="D13" s="162">
        <f t="shared" si="2"/>
        <v>9760</v>
      </c>
      <c r="E13" s="150">
        <f t="shared" si="3"/>
        <v>0.47843137254902</v>
      </c>
      <c r="F13" s="103"/>
    </row>
    <row r="14" ht="24" customHeight="1" spans="1:6">
      <c r="A14" s="164" t="s">
        <v>761</v>
      </c>
      <c r="B14" s="165">
        <v>4008</v>
      </c>
      <c r="C14" s="165">
        <v>2600</v>
      </c>
      <c r="D14" s="162">
        <f t="shared" si="2"/>
        <v>1408</v>
      </c>
      <c r="E14" s="150">
        <f t="shared" si="3"/>
        <v>0.541538461538462</v>
      </c>
      <c r="F14" s="103"/>
    </row>
    <row r="15" ht="24" customHeight="1" spans="1:6">
      <c r="A15" s="164" t="s">
        <v>762</v>
      </c>
      <c r="B15" s="165">
        <v>12400</v>
      </c>
      <c r="C15" s="165">
        <v>48600</v>
      </c>
      <c r="D15" s="162">
        <f t="shared" si="2"/>
        <v>-36200</v>
      </c>
      <c r="E15" s="150">
        <f t="shared" si="3"/>
        <v>-0.744855967078189</v>
      </c>
      <c r="F15" s="103"/>
    </row>
    <row r="16" ht="24" customHeight="1" spans="1:6">
      <c r="A16" s="164" t="s">
        <v>763</v>
      </c>
      <c r="B16" s="165">
        <v>2000</v>
      </c>
      <c r="C16" s="165">
        <v>0</v>
      </c>
      <c r="D16" s="162">
        <f t="shared" si="2"/>
        <v>2000</v>
      </c>
      <c r="E16" s="150"/>
      <c r="F16" s="103"/>
    </row>
    <row r="17" ht="24" customHeight="1" spans="1:6">
      <c r="A17" s="164" t="s">
        <v>764</v>
      </c>
      <c r="B17" s="165">
        <v>6461</v>
      </c>
      <c r="C17" s="165">
        <v>5376</v>
      </c>
      <c r="D17" s="162">
        <f t="shared" si="2"/>
        <v>1085</v>
      </c>
      <c r="E17" s="150">
        <f t="shared" ref="E17:E19" si="4">D17/C17</f>
        <v>0.201822916666667</v>
      </c>
      <c r="F17" s="103"/>
    </row>
    <row r="18" ht="24" customHeight="1" spans="1:6">
      <c r="A18" s="164" t="s">
        <v>765</v>
      </c>
      <c r="B18" s="165">
        <v>7713</v>
      </c>
      <c r="C18" s="165">
        <v>3000</v>
      </c>
      <c r="D18" s="162">
        <f t="shared" si="2"/>
        <v>4713</v>
      </c>
      <c r="E18" s="150">
        <f t="shared" si="4"/>
        <v>1.571</v>
      </c>
      <c r="F18" s="103"/>
    </row>
    <row r="19" ht="24" customHeight="1" spans="1:6">
      <c r="A19" s="163" t="s">
        <v>766</v>
      </c>
      <c r="B19" s="162">
        <f>SUM(B11:B18)</f>
        <v>75824</v>
      </c>
      <c r="C19" s="162">
        <v>87320</v>
      </c>
      <c r="D19" s="162">
        <f t="shared" si="2"/>
        <v>-11496</v>
      </c>
      <c r="E19" s="150">
        <f t="shared" si="4"/>
        <v>-0.131653687585891</v>
      </c>
      <c r="F19" s="103"/>
    </row>
  </sheetData>
  <mergeCells count="6">
    <mergeCell ref="A1:F1"/>
    <mergeCell ref="E2:F2"/>
    <mergeCell ref="D3:E3"/>
    <mergeCell ref="A3:A4"/>
    <mergeCell ref="B3:B4"/>
    <mergeCell ref="C3:C4"/>
  </mergeCells>
  <pageMargins left="1.29861111111111" right="0.75" top="1" bottom="1" header="0.5" footer="0.5"/>
  <pageSetup paperSize="9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9"/>
  <sheetViews>
    <sheetView workbookViewId="0">
      <selection activeCell="D24" sqref="D24"/>
    </sheetView>
  </sheetViews>
  <sheetFormatPr defaultColWidth="9" defaultRowHeight="13.5" outlineLevelCol="5"/>
  <cols>
    <col min="1" max="1" width="36.5" customWidth="1"/>
    <col min="2" max="2" width="21.3833333333333" customWidth="1"/>
    <col min="3" max="3" width="21" customWidth="1"/>
    <col min="4" max="4" width="15.75" customWidth="1"/>
    <col min="5" max="5" width="16" customWidth="1"/>
  </cols>
  <sheetData>
    <row r="1" ht="41" customHeight="1" spans="1:6">
      <c r="A1" s="140" t="s">
        <v>44</v>
      </c>
      <c r="B1" s="140"/>
      <c r="C1" s="140"/>
      <c r="D1" s="140"/>
      <c r="E1" s="140"/>
      <c r="F1" s="140"/>
    </row>
    <row r="2" ht="18.75" spans="1:6">
      <c r="A2" s="141" t="s">
        <v>782</v>
      </c>
      <c r="B2" s="142" t="s">
        <v>102</v>
      </c>
      <c r="C2" s="142"/>
      <c r="D2" s="142"/>
      <c r="E2" s="142"/>
      <c r="F2" s="142"/>
    </row>
    <row r="3" ht="32" customHeight="1" spans="1:6">
      <c r="A3" s="26" t="s">
        <v>750</v>
      </c>
      <c r="B3" s="27" t="s">
        <v>104</v>
      </c>
      <c r="C3" s="27" t="s">
        <v>751</v>
      </c>
      <c r="D3" s="143" t="s">
        <v>130</v>
      </c>
      <c r="E3" s="144"/>
      <c r="F3" s="68" t="s">
        <v>208</v>
      </c>
    </row>
    <row r="4" ht="22.5" spans="1:6">
      <c r="A4" s="26"/>
      <c r="B4" s="30"/>
      <c r="C4" s="30"/>
      <c r="D4" s="145" t="s">
        <v>110</v>
      </c>
      <c r="E4" s="146" t="s">
        <v>112</v>
      </c>
      <c r="F4" s="147"/>
    </row>
    <row r="5" ht="21" customHeight="1" spans="1:6">
      <c r="A5" s="148" t="s">
        <v>768</v>
      </c>
      <c r="B5" s="149">
        <v>52</v>
      </c>
      <c r="C5" s="149">
        <v>1</v>
      </c>
      <c r="D5" s="149">
        <f t="shared" ref="D5:D12" si="0">B5-C5</f>
        <v>51</v>
      </c>
      <c r="E5" s="150">
        <f t="shared" ref="E5:E7" si="1">D5/C5</f>
        <v>51</v>
      </c>
      <c r="F5" s="47"/>
    </row>
    <row r="6" ht="21" customHeight="1" spans="1:6">
      <c r="A6" s="148" t="s">
        <v>769</v>
      </c>
      <c r="B6" s="149">
        <v>10367</v>
      </c>
      <c r="C6" s="149">
        <v>5084</v>
      </c>
      <c r="D6" s="149">
        <f t="shared" si="0"/>
        <v>5283</v>
      </c>
      <c r="E6" s="150">
        <f t="shared" si="1"/>
        <v>1.03914240755311</v>
      </c>
      <c r="F6" s="47"/>
    </row>
    <row r="7" ht="21" customHeight="1" spans="1:6">
      <c r="A7" s="148" t="s">
        <v>770</v>
      </c>
      <c r="B7" s="149">
        <v>814</v>
      </c>
      <c r="C7" s="149">
        <v>5714</v>
      </c>
      <c r="D7" s="149">
        <f t="shared" si="0"/>
        <v>-4900</v>
      </c>
      <c r="E7" s="150">
        <f t="shared" si="1"/>
        <v>-0.857542877143857</v>
      </c>
      <c r="F7" s="47"/>
    </row>
    <row r="8" ht="21" customHeight="1" spans="1:6">
      <c r="A8" s="148" t="s">
        <v>771</v>
      </c>
      <c r="B8" s="149">
        <v>8</v>
      </c>
      <c r="C8" s="149">
        <v>0</v>
      </c>
      <c r="D8" s="149">
        <f t="shared" si="0"/>
        <v>8</v>
      </c>
      <c r="E8" s="150"/>
      <c r="F8" s="47"/>
    </row>
    <row r="9" ht="21" customHeight="1" spans="1:6">
      <c r="A9" s="148" t="s">
        <v>772</v>
      </c>
      <c r="B9" s="149">
        <v>23474</v>
      </c>
      <c r="C9" s="149">
        <v>19230</v>
      </c>
      <c r="D9" s="149">
        <f t="shared" si="0"/>
        <v>4244</v>
      </c>
      <c r="E9" s="150">
        <f t="shared" ref="E9:E12" si="2">D9/C9</f>
        <v>0.220696827873115</v>
      </c>
      <c r="F9" s="47"/>
    </row>
    <row r="10" ht="21" customHeight="1" spans="1:6">
      <c r="A10" s="148" t="s">
        <v>773</v>
      </c>
      <c r="B10" s="149">
        <v>4559</v>
      </c>
      <c r="C10" s="149">
        <v>2689</v>
      </c>
      <c r="D10" s="149">
        <f t="shared" si="0"/>
        <v>1870</v>
      </c>
      <c r="E10" s="150">
        <f t="shared" si="2"/>
        <v>0.695425808850874</v>
      </c>
      <c r="F10" s="47"/>
    </row>
    <row r="11" ht="21" customHeight="1" spans="1:6">
      <c r="A11" s="151" t="s">
        <v>774</v>
      </c>
      <c r="B11" s="149">
        <v>47</v>
      </c>
      <c r="C11" s="149">
        <v>72</v>
      </c>
      <c r="D11" s="149">
        <f t="shared" si="0"/>
        <v>-25</v>
      </c>
      <c r="E11" s="150">
        <f t="shared" si="2"/>
        <v>-0.347222222222222</v>
      </c>
      <c r="F11" s="47"/>
    </row>
    <row r="12" ht="21" customHeight="1" spans="1:6">
      <c r="A12" s="152" t="s">
        <v>775</v>
      </c>
      <c r="B12" s="153">
        <f>SUM(B5:B11)</f>
        <v>39321</v>
      </c>
      <c r="C12" s="153">
        <v>32790</v>
      </c>
      <c r="D12" s="149">
        <f t="shared" si="0"/>
        <v>6531</v>
      </c>
      <c r="E12" s="150">
        <f t="shared" si="2"/>
        <v>0.199176578225069</v>
      </c>
      <c r="F12" s="47"/>
    </row>
    <row r="13" ht="21" customHeight="1" spans="1:6">
      <c r="A13" s="151" t="s">
        <v>776</v>
      </c>
      <c r="B13" s="153"/>
      <c r="C13" s="153"/>
      <c r="D13" s="149"/>
      <c r="E13" s="150"/>
      <c r="F13" s="47"/>
    </row>
    <row r="14" ht="21" customHeight="1" spans="1:6">
      <c r="A14" s="154" t="s">
        <v>777</v>
      </c>
      <c r="B14" s="153"/>
      <c r="C14" s="153"/>
      <c r="D14" s="149"/>
      <c r="E14" s="150"/>
      <c r="F14" s="47"/>
    </row>
    <row r="15" ht="21" customHeight="1" spans="1:6">
      <c r="A15" s="155" t="s">
        <v>778</v>
      </c>
      <c r="B15" s="156">
        <v>3917</v>
      </c>
      <c r="C15" s="153"/>
      <c r="D15" s="149"/>
      <c r="E15" s="150"/>
      <c r="F15" s="47"/>
    </row>
    <row r="16" ht="21" customHeight="1" spans="1:6">
      <c r="A16" s="154" t="s">
        <v>762</v>
      </c>
      <c r="B16" s="153">
        <v>4855</v>
      </c>
      <c r="C16" s="153">
        <v>48069</v>
      </c>
      <c r="D16" s="149">
        <f t="shared" ref="D16:D19" si="3">B16-C16</f>
        <v>-43214</v>
      </c>
      <c r="E16" s="150">
        <f>D16/C16</f>
        <v>-0.898999355093719</v>
      </c>
      <c r="F16" s="47"/>
    </row>
    <row r="17" ht="21" customHeight="1" spans="1:6">
      <c r="A17" s="148" t="s">
        <v>763</v>
      </c>
      <c r="B17" s="149">
        <v>776</v>
      </c>
      <c r="C17" s="149"/>
      <c r="D17" s="149">
        <f t="shared" si="3"/>
        <v>776</v>
      </c>
      <c r="E17" s="150"/>
      <c r="F17" s="47"/>
    </row>
    <row r="18" ht="21" customHeight="1" spans="1:6">
      <c r="A18" s="157" t="s">
        <v>779</v>
      </c>
      <c r="B18" s="158">
        <v>26955</v>
      </c>
      <c r="C18" s="158">
        <v>6461</v>
      </c>
      <c r="D18" s="149">
        <f t="shared" si="3"/>
        <v>20494</v>
      </c>
      <c r="E18" s="150">
        <f>D18/C18</f>
        <v>3.17195480575762</v>
      </c>
      <c r="F18" s="47"/>
    </row>
    <row r="19" ht="18.75" spans="1:6">
      <c r="A19" s="159" t="s">
        <v>780</v>
      </c>
      <c r="B19" s="153">
        <f>SUM(B12:B18)</f>
        <v>75824</v>
      </c>
      <c r="C19" s="153">
        <v>87320</v>
      </c>
      <c r="D19" s="149">
        <f t="shared" si="3"/>
        <v>-11496</v>
      </c>
      <c r="E19" s="150">
        <f>D19/C19</f>
        <v>-0.131653687585891</v>
      </c>
      <c r="F19" s="47"/>
    </row>
  </sheetData>
  <mergeCells count="6">
    <mergeCell ref="A1:F1"/>
    <mergeCell ref="B2:F2"/>
    <mergeCell ref="D3:E3"/>
    <mergeCell ref="A3:A4"/>
    <mergeCell ref="B3:B4"/>
    <mergeCell ref="C3:C4"/>
  </mergeCells>
  <pageMargins left="1.45625" right="0.75" top="1" bottom="1" header="0.5" footer="0.5"/>
  <pageSetup paperSize="9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9"/>
  <sheetViews>
    <sheetView workbookViewId="0">
      <selection activeCell="C16" sqref="C16"/>
    </sheetView>
  </sheetViews>
  <sheetFormatPr defaultColWidth="9" defaultRowHeight="13.5" outlineLevelCol="2"/>
  <cols>
    <col min="1" max="1" width="64.25" customWidth="1"/>
    <col min="2" max="2" width="27.1333333333333" customWidth="1"/>
    <col min="3" max="3" width="30.3833333333333" customWidth="1"/>
  </cols>
  <sheetData>
    <row r="1" ht="72" customHeight="1" spans="1:3">
      <c r="A1" s="100" t="s">
        <v>46</v>
      </c>
      <c r="B1" s="100"/>
      <c r="C1" s="100"/>
    </row>
    <row r="2" ht="18.75" spans="1:3">
      <c r="A2" s="134" t="s">
        <v>783</v>
      </c>
      <c r="B2" s="134"/>
      <c r="C2" s="40" t="s">
        <v>102</v>
      </c>
    </row>
    <row r="3" ht="49" customHeight="1" spans="1:3">
      <c r="A3" s="135" t="s">
        <v>784</v>
      </c>
      <c r="B3" s="135" t="s">
        <v>232</v>
      </c>
      <c r="C3" s="136" t="s">
        <v>208</v>
      </c>
    </row>
    <row r="4" ht="41" customHeight="1" spans="1:3">
      <c r="A4" s="137" t="s">
        <v>785</v>
      </c>
      <c r="B4" s="138">
        <f>SUM(B5:B9)</f>
        <v>5318</v>
      </c>
      <c r="C4" s="139"/>
    </row>
    <row r="5" ht="41" customHeight="1" spans="1:3">
      <c r="A5" s="137" t="s">
        <v>786</v>
      </c>
      <c r="B5" s="138">
        <v>101</v>
      </c>
      <c r="C5" s="139"/>
    </row>
    <row r="6" ht="41" customHeight="1" spans="1:3">
      <c r="A6" s="137" t="s">
        <v>787</v>
      </c>
      <c r="B6" s="138"/>
      <c r="C6" s="139"/>
    </row>
    <row r="7" ht="41" customHeight="1" spans="1:3">
      <c r="A7" s="137" t="s">
        <v>788</v>
      </c>
      <c r="B7" s="138">
        <v>218</v>
      </c>
      <c r="C7" s="139"/>
    </row>
    <row r="8" ht="41" customHeight="1" spans="1:3">
      <c r="A8" s="137" t="s">
        <v>789</v>
      </c>
      <c r="B8" s="138">
        <v>3933</v>
      </c>
      <c r="C8" s="139"/>
    </row>
    <row r="9" ht="47" customHeight="1" spans="1:3">
      <c r="A9" s="137" t="s">
        <v>122</v>
      </c>
      <c r="B9" s="138">
        <v>1066</v>
      </c>
      <c r="C9" s="139"/>
    </row>
  </sheetData>
  <mergeCells count="1">
    <mergeCell ref="A1:C1"/>
  </mergeCells>
  <dataValidations count="1">
    <dataValidation type="decimal" operator="between" allowBlank="1" showInputMessage="1" showErrorMessage="1" sqref="B9">
      <formula1>-99999999999999</formula1>
      <formula2>99999999999999</formula2>
    </dataValidation>
  </dataValidations>
  <pageMargins left="1.14166666666667" right="0.75" top="1" bottom="1" header="0.5" footer="0.5"/>
  <pageSetup paperSize="9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K22" sqref="K22"/>
    </sheetView>
  </sheetViews>
  <sheetFormatPr defaultColWidth="9" defaultRowHeight="13.5" outlineLevelRow="3" outlineLevelCol="3"/>
  <cols>
    <col min="1" max="1" width="23.25" customWidth="1"/>
    <col min="2" max="3" width="24.25" customWidth="1"/>
    <col min="4" max="4" width="18.75" customWidth="1"/>
  </cols>
  <sheetData>
    <row r="1" ht="75" customHeight="1" spans="1:4">
      <c r="A1" s="132" t="s">
        <v>48</v>
      </c>
      <c r="B1" s="132"/>
      <c r="C1" s="132"/>
      <c r="D1" s="132"/>
    </row>
    <row r="2" ht="18.75" spans="1:4">
      <c r="A2" s="101" t="s">
        <v>790</v>
      </c>
      <c r="B2" s="101"/>
      <c r="C2" s="101"/>
      <c r="D2" s="101" t="s">
        <v>204</v>
      </c>
    </row>
    <row r="3" ht="39" customHeight="1" spans="1:4">
      <c r="A3" s="44" t="s">
        <v>205</v>
      </c>
      <c r="B3" s="44" t="s">
        <v>791</v>
      </c>
      <c r="C3" s="44" t="s">
        <v>792</v>
      </c>
      <c r="D3" s="44" t="s">
        <v>793</v>
      </c>
    </row>
    <row r="4" ht="54" customHeight="1" spans="1:4">
      <c r="A4" s="103" t="s">
        <v>209</v>
      </c>
      <c r="B4" s="133">
        <v>19.7</v>
      </c>
      <c r="C4" s="133">
        <v>19.03</v>
      </c>
      <c r="D4" s="103"/>
    </row>
  </sheetData>
  <mergeCells count="1">
    <mergeCell ref="A1:D1"/>
  </mergeCells>
  <pageMargins left="0.629861111111111" right="0.472222222222222" top="1" bottom="1" header="0.5" footer="0.5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"/>
  <sheetViews>
    <sheetView workbookViewId="0">
      <selection activeCell="K10" sqref="K10"/>
    </sheetView>
  </sheetViews>
  <sheetFormatPr defaultColWidth="9" defaultRowHeight="37" customHeight="1" outlineLevelCol="4"/>
  <cols>
    <col min="1" max="1" width="46" customWidth="1"/>
    <col min="2" max="2" width="25" customWidth="1"/>
    <col min="3" max="3" width="24.75" customWidth="1"/>
    <col min="4" max="4" width="16.8833333333333" customWidth="1"/>
    <col min="5" max="5" width="17.3833333333333" customWidth="1"/>
  </cols>
  <sheetData>
    <row r="1" ht="70" customHeight="1" spans="1:5">
      <c r="A1" s="110" t="s">
        <v>50</v>
      </c>
      <c r="B1" s="110"/>
      <c r="C1" s="110"/>
      <c r="D1" s="110"/>
      <c r="E1" s="110"/>
    </row>
    <row r="2" customHeight="1" spans="1:5">
      <c r="A2" s="3" t="s">
        <v>794</v>
      </c>
      <c r="B2" s="3"/>
      <c r="C2" s="3"/>
      <c r="D2" s="60" t="s">
        <v>102</v>
      </c>
      <c r="E2" s="60"/>
    </row>
    <row r="3" customHeight="1" spans="1:5">
      <c r="A3" s="25" t="s">
        <v>784</v>
      </c>
      <c r="B3" s="127" t="s">
        <v>211</v>
      </c>
      <c r="C3" s="127" t="s">
        <v>214</v>
      </c>
      <c r="D3" s="25" t="s">
        <v>795</v>
      </c>
      <c r="E3" s="68" t="s">
        <v>208</v>
      </c>
    </row>
    <row r="4" ht="33" customHeight="1" spans="1:5">
      <c r="A4" s="128" t="s">
        <v>752</v>
      </c>
      <c r="B4" s="107"/>
      <c r="C4" s="107"/>
      <c r="D4" s="129"/>
      <c r="E4" s="130"/>
    </row>
    <row r="5" ht="33" customHeight="1" spans="1:5">
      <c r="A5" s="128" t="s">
        <v>753</v>
      </c>
      <c r="B5" s="107"/>
      <c r="C5" s="107"/>
      <c r="D5" s="129"/>
      <c r="E5" s="130"/>
    </row>
    <row r="6" ht="33" customHeight="1" spans="1:5">
      <c r="A6" s="128" t="s">
        <v>754</v>
      </c>
      <c r="B6" s="107">
        <v>4000</v>
      </c>
      <c r="C6" s="107">
        <v>4100</v>
      </c>
      <c r="D6" s="129">
        <f t="shared" ref="D6:D8" si="0">(B6-C6)/C6</f>
        <v>-0.024390243902439</v>
      </c>
      <c r="E6" s="130"/>
    </row>
    <row r="7" ht="33" customHeight="1" spans="1:5">
      <c r="A7" s="128" t="s">
        <v>755</v>
      </c>
      <c r="B7" s="107">
        <v>400</v>
      </c>
      <c r="C7" s="107">
        <v>500</v>
      </c>
      <c r="D7" s="129">
        <f t="shared" si="0"/>
        <v>-0.2</v>
      </c>
      <c r="E7" s="130"/>
    </row>
    <row r="8" ht="33" customHeight="1" spans="1:5">
      <c r="A8" s="128" t="s">
        <v>756</v>
      </c>
      <c r="B8" s="107">
        <v>600</v>
      </c>
      <c r="C8" s="107">
        <v>400</v>
      </c>
      <c r="D8" s="129">
        <f t="shared" si="0"/>
        <v>0.5</v>
      </c>
      <c r="E8" s="130"/>
    </row>
    <row r="9" ht="33" customHeight="1" spans="1:5">
      <c r="A9" s="131" t="s">
        <v>757</v>
      </c>
      <c r="B9" s="107"/>
      <c r="C9" s="107"/>
      <c r="D9" s="129"/>
      <c r="E9" s="130"/>
    </row>
    <row r="10" ht="33" customHeight="1" spans="1:5">
      <c r="A10" s="125" t="s">
        <v>758</v>
      </c>
      <c r="B10" s="107">
        <f>SUM(B4:B9)</f>
        <v>5000</v>
      </c>
      <c r="C10" s="107">
        <f>SUM(C4:C9)</f>
        <v>5000</v>
      </c>
      <c r="D10" s="129">
        <f>(B10-C10)/C10</f>
        <v>0</v>
      </c>
      <c r="E10" s="130"/>
    </row>
    <row r="11" ht="33" customHeight="1" spans="1:5">
      <c r="A11" s="126" t="s">
        <v>796</v>
      </c>
      <c r="B11" s="107">
        <v>4612</v>
      </c>
      <c r="C11" s="107">
        <v>2933</v>
      </c>
      <c r="D11" s="129">
        <f>(B11-C11)/C11</f>
        <v>0.572451414933515</v>
      </c>
      <c r="E11" s="130"/>
    </row>
    <row r="12" ht="33" customHeight="1" spans="1:5">
      <c r="A12" s="126" t="s">
        <v>797</v>
      </c>
      <c r="B12" s="107">
        <v>26955</v>
      </c>
      <c r="C12" s="107">
        <v>6461</v>
      </c>
      <c r="D12" s="129">
        <f>(B12-C12)/C12</f>
        <v>3.17195480575762</v>
      </c>
      <c r="E12" s="130"/>
    </row>
    <row r="13" ht="33" customHeight="1" spans="1:5">
      <c r="A13" s="125" t="s">
        <v>766</v>
      </c>
      <c r="B13" s="107">
        <f>SUM(B10:B12)</f>
        <v>36567</v>
      </c>
      <c r="C13" s="107">
        <f>SUM(C10:C12)</f>
        <v>14394</v>
      </c>
      <c r="D13" s="129">
        <f>(B13-C13)/C13</f>
        <v>1.54043351396415</v>
      </c>
      <c r="E13" s="130"/>
    </row>
  </sheetData>
  <mergeCells count="2">
    <mergeCell ref="A1:E1"/>
    <mergeCell ref="D2:E2"/>
  </mergeCells>
  <pageMargins left="1.14166666666667" right="0.75" top="0.590277777777778" bottom="0.747916666666667" header="0.5" footer="0.5"/>
  <pageSetup paperSize="9" scale="98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9"/>
  <sheetViews>
    <sheetView workbookViewId="0">
      <selection activeCell="E23" sqref="E23"/>
    </sheetView>
  </sheetViews>
  <sheetFormatPr defaultColWidth="9" defaultRowHeight="13.5" outlineLevelCol="4"/>
  <cols>
    <col min="1" max="1" width="48.1333333333333" customWidth="1"/>
    <col min="2" max="2" width="25.25" customWidth="1"/>
    <col min="3" max="3" width="24.75" customWidth="1"/>
    <col min="4" max="4" width="17" customWidth="1"/>
    <col min="5" max="5" width="15.75" style="1" customWidth="1"/>
  </cols>
  <sheetData>
    <row r="1" ht="69" customHeight="1" spans="1:5">
      <c r="A1" s="110" t="s">
        <v>52</v>
      </c>
      <c r="B1" s="110"/>
      <c r="C1" s="110"/>
      <c r="D1" s="110"/>
      <c r="E1" s="110"/>
    </row>
    <row r="2" ht="18.75" spans="1:5">
      <c r="A2" s="3" t="s">
        <v>798</v>
      </c>
      <c r="B2" s="6" t="s">
        <v>102</v>
      </c>
      <c r="C2" s="6"/>
      <c r="D2" s="6"/>
      <c r="E2" s="57"/>
    </row>
    <row r="3" ht="51" customHeight="1" spans="1:5">
      <c r="A3" s="118" t="s">
        <v>799</v>
      </c>
      <c r="B3" s="25" t="s">
        <v>211</v>
      </c>
      <c r="C3" s="25" t="s">
        <v>214</v>
      </c>
      <c r="D3" s="119" t="s">
        <v>795</v>
      </c>
      <c r="E3" s="120" t="s">
        <v>208</v>
      </c>
    </row>
    <row r="4" ht="18" customHeight="1" spans="1:5">
      <c r="A4" s="121" t="s">
        <v>768</v>
      </c>
      <c r="B4" s="107">
        <v>100</v>
      </c>
      <c r="C4" s="25"/>
      <c r="D4" s="119"/>
      <c r="E4" s="120"/>
    </row>
    <row r="5" ht="18" customHeight="1" spans="1:5">
      <c r="A5" s="121" t="s">
        <v>800</v>
      </c>
      <c r="B5" s="107">
        <v>100</v>
      </c>
      <c r="C5" s="25"/>
      <c r="D5" s="119"/>
      <c r="E5" s="120"/>
    </row>
    <row r="6" ht="20" customHeight="1" spans="1:5">
      <c r="A6" s="121" t="s">
        <v>769</v>
      </c>
      <c r="B6" s="107">
        <f>SUM(B7:B8)</f>
        <v>10955</v>
      </c>
      <c r="C6" s="122">
        <f>SUM(C7:C8)</f>
        <v>7821</v>
      </c>
      <c r="D6" s="123">
        <f>(B6-C6)/C6</f>
        <v>0.400716020969186</v>
      </c>
      <c r="E6" s="124"/>
    </row>
    <row r="7" ht="20" customHeight="1" spans="1:5">
      <c r="A7" s="121" t="s">
        <v>801</v>
      </c>
      <c r="B7" s="107">
        <f>B16-B5-B8-B9-B12</f>
        <v>4161</v>
      </c>
      <c r="C7" s="122">
        <v>5221</v>
      </c>
      <c r="D7" s="123">
        <f>(B7-C7)/C7</f>
        <v>-0.203026240183873</v>
      </c>
      <c r="E7" s="124"/>
    </row>
    <row r="8" ht="20" customHeight="1" spans="1:5">
      <c r="A8" s="121" t="s">
        <v>802</v>
      </c>
      <c r="B8" s="107">
        <v>6794</v>
      </c>
      <c r="C8" s="122">
        <v>2600</v>
      </c>
      <c r="D8" s="123"/>
      <c r="E8" s="124"/>
    </row>
    <row r="9" ht="20" customHeight="1" spans="1:5">
      <c r="A9" s="121" t="s">
        <v>770</v>
      </c>
      <c r="B9" s="107">
        <f>SUM(B11,B10)</f>
        <v>4049</v>
      </c>
      <c r="C9" s="122">
        <f>SUM(C11)</f>
        <v>2881</v>
      </c>
      <c r="D9" s="123">
        <f>(B9-C9)/C9</f>
        <v>0.405414786532454</v>
      </c>
      <c r="E9" s="124"/>
    </row>
    <row r="10" ht="20" customHeight="1" spans="1:5">
      <c r="A10" s="121" t="s">
        <v>803</v>
      </c>
      <c r="B10" s="107">
        <v>38</v>
      </c>
      <c r="C10" s="122"/>
      <c r="D10" s="123"/>
      <c r="E10" s="124"/>
    </row>
    <row r="11" ht="20" customHeight="1" spans="1:5">
      <c r="A11" s="121" t="s">
        <v>804</v>
      </c>
      <c r="B11" s="107">
        <v>4011</v>
      </c>
      <c r="C11" s="122">
        <v>2881</v>
      </c>
      <c r="D11" s="123">
        <f>(B11-C11)/C11</f>
        <v>0.392224921902117</v>
      </c>
      <c r="E11" s="124"/>
    </row>
    <row r="12" ht="20" customHeight="1" spans="1:5">
      <c r="A12" s="121" t="s">
        <v>805</v>
      </c>
      <c r="B12" s="107">
        <f>SUM(B13:B14)</f>
        <v>12439</v>
      </c>
      <c r="C12" s="122">
        <f>SUM(C13:C14)</f>
        <v>3160</v>
      </c>
      <c r="D12" s="123">
        <f t="shared" ref="D12:D17" si="0">(B12-C12)/C12</f>
        <v>2.93639240506329</v>
      </c>
      <c r="E12" s="124"/>
    </row>
    <row r="13" ht="38" customHeight="1" spans="1:5">
      <c r="A13" s="121" t="s">
        <v>806</v>
      </c>
      <c r="B13" s="107">
        <v>11541</v>
      </c>
      <c r="C13" s="122">
        <v>2793</v>
      </c>
      <c r="D13" s="123"/>
      <c r="E13" s="124"/>
    </row>
    <row r="14" ht="20" customHeight="1" spans="1:5">
      <c r="A14" s="106" t="s">
        <v>807</v>
      </c>
      <c r="B14" s="107">
        <v>898</v>
      </c>
      <c r="C14" s="122">
        <v>367</v>
      </c>
      <c r="D14" s="123">
        <f t="shared" si="0"/>
        <v>1.44686648501362</v>
      </c>
      <c r="E14" s="124"/>
    </row>
    <row r="15" ht="20" customHeight="1" spans="1:5">
      <c r="A15" s="121" t="s">
        <v>808</v>
      </c>
      <c r="B15" s="107"/>
      <c r="C15" s="107"/>
      <c r="D15" s="123"/>
      <c r="E15" s="124"/>
    </row>
    <row r="16" ht="20" customHeight="1" spans="1:5">
      <c r="A16" s="125" t="s">
        <v>775</v>
      </c>
      <c r="B16" s="107">
        <f>B19-B17</f>
        <v>27543</v>
      </c>
      <c r="C16" s="107">
        <f>SUM(C6,C9,C12,C15)</f>
        <v>13862</v>
      </c>
      <c r="D16" s="123">
        <f t="shared" si="0"/>
        <v>0.986942721108065</v>
      </c>
      <c r="E16" s="124"/>
    </row>
    <row r="17" ht="20" customHeight="1" spans="1:5">
      <c r="A17" s="126" t="s">
        <v>809</v>
      </c>
      <c r="B17" s="122">
        <v>9024</v>
      </c>
      <c r="C17" s="122">
        <v>532</v>
      </c>
      <c r="D17" s="123">
        <f t="shared" si="0"/>
        <v>15.9624060150376</v>
      </c>
      <c r="E17" s="124"/>
    </row>
    <row r="18" ht="20" customHeight="1" spans="1:5">
      <c r="A18" s="126" t="s">
        <v>777</v>
      </c>
      <c r="B18" s="107"/>
      <c r="C18" s="107"/>
      <c r="D18" s="123"/>
      <c r="E18" s="124"/>
    </row>
    <row r="19" ht="20" customHeight="1" spans="1:5">
      <c r="A19" s="125" t="s">
        <v>780</v>
      </c>
      <c r="B19" s="107">
        <v>36567</v>
      </c>
      <c r="C19" s="107">
        <f>SUM(C16:C18)</f>
        <v>14394</v>
      </c>
      <c r="D19" s="123">
        <f>(B19-C19)/C19</f>
        <v>1.54043351396415</v>
      </c>
      <c r="E19" s="124"/>
    </row>
  </sheetData>
  <mergeCells count="2">
    <mergeCell ref="A1:E1"/>
    <mergeCell ref="B2:E2"/>
  </mergeCells>
  <pageMargins left="0.826388888888889" right="0.75" top="0.393055555555556" bottom="0.314583333333333" header="0.5" footer="0.354166666666667"/>
  <pageSetup paperSize="9" scale="74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"/>
  <sheetViews>
    <sheetView workbookViewId="0">
      <selection activeCell="B11" sqref="B11"/>
    </sheetView>
  </sheetViews>
  <sheetFormatPr defaultColWidth="9" defaultRowHeight="37" customHeight="1" outlineLevelCol="4"/>
  <cols>
    <col min="1" max="1" width="46" customWidth="1"/>
    <col min="2" max="2" width="25" customWidth="1"/>
    <col min="3" max="3" width="24.75" customWidth="1"/>
    <col min="4" max="4" width="16.8833333333333" customWidth="1"/>
    <col min="5" max="5" width="17.3833333333333" customWidth="1"/>
  </cols>
  <sheetData>
    <row r="1" ht="70" customHeight="1" spans="1:5">
      <c r="A1" s="110" t="s">
        <v>54</v>
      </c>
      <c r="B1" s="110"/>
      <c r="C1" s="110"/>
      <c r="D1" s="110"/>
      <c r="E1" s="110"/>
    </row>
    <row r="2" customHeight="1" spans="1:5">
      <c r="A2" s="3" t="s">
        <v>810</v>
      </c>
      <c r="B2" s="3"/>
      <c r="C2" s="3"/>
      <c r="D2" s="60" t="s">
        <v>102</v>
      </c>
      <c r="E2" s="60"/>
    </row>
    <row r="3" customHeight="1" spans="1:5">
      <c r="A3" s="25" t="s">
        <v>784</v>
      </c>
      <c r="B3" s="127" t="s">
        <v>211</v>
      </c>
      <c r="C3" s="127" t="s">
        <v>214</v>
      </c>
      <c r="D3" s="25" t="s">
        <v>795</v>
      </c>
      <c r="E3" s="68" t="s">
        <v>208</v>
      </c>
    </row>
    <row r="4" ht="33" customHeight="1" spans="1:5">
      <c r="A4" s="128" t="s">
        <v>752</v>
      </c>
      <c r="B4" s="107"/>
      <c r="C4" s="107"/>
      <c r="D4" s="129"/>
      <c r="E4" s="130"/>
    </row>
    <row r="5" ht="33" customHeight="1" spans="1:5">
      <c r="A5" s="128" t="s">
        <v>753</v>
      </c>
      <c r="B5" s="107"/>
      <c r="C5" s="107"/>
      <c r="D5" s="129"/>
      <c r="E5" s="130"/>
    </row>
    <row r="6" ht="33" customHeight="1" spans="1:5">
      <c r="A6" s="128" t="s">
        <v>754</v>
      </c>
      <c r="B6" s="107">
        <v>4000</v>
      </c>
      <c r="C6" s="107">
        <v>4100</v>
      </c>
      <c r="D6" s="129">
        <f t="shared" ref="D6:D13" si="0">(B6-C6)/C6</f>
        <v>-0.024390243902439</v>
      </c>
      <c r="E6" s="130"/>
    </row>
    <row r="7" ht="33" customHeight="1" spans="1:5">
      <c r="A7" s="128" t="s">
        <v>755</v>
      </c>
      <c r="B7" s="107">
        <v>400</v>
      </c>
      <c r="C7" s="107">
        <v>500</v>
      </c>
      <c r="D7" s="129">
        <f t="shared" si="0"/>
        <v>-0.2</v>
      </c>
      <c r="E7" s="130"/>
    </row>
    <row r="8" ht="33" customHeight="1" spans="1:5">
      <c r="A8" s="128" t="s">
        <v>756</v>
      </c>
      <c r="B8" s="107">
        <v>600</v>
      </c>
      <c r="C8" s="107">
        <v>400</v>
      </c>
      <c r="D8" s="129">
        <f t="shared" si="0"/>
        <v>0.5</v>
      </c>
      <c r="E8" s="130"/>
    </row>
    <row r="9" ht="33" customHeight="1" spans="1:5">
      <c r="A9" s="131" t="s">
        <v>757</v>
      </c>
      <c r="B9" s="107"/>
      <c r="C9" s="107"/>
      <c r="D9" s="129"/>
      <c r="E9" s="130"/>
    </row>
    <row r="10" ht="33" customHeight="1" spans="1:5">
      <c r="A10" s="125" t="s">
        <v>758</v>
      </c>
      <c r="B10" s="107">
        <f>SUM(B4:B9)</f>
        <v>5000</v>
      </c>
      <c r="C10" s="107">
        <f>SUM(C4:C9)</f>
        <v>5000</v>
      </c>
      <c r="D10" s="129">
        <f>(B10-C10)/C10</f>
        <v>0</v>
      </c>
      <c r="E10" s="130"/>
    </row>
    <row r="11" ht="33" customHeight="1" spans="1:5">
      <c r="A11" s="126" t="s">
        <v>796</v>
      </c>
      <c r="B11" s="107">
        <v>4612</v>
      </c>
      <c r="C11" s="107">
        <v>2933</v>
      </c>
      <c r="D11" s="129">
        <f t="shared" si="0"/>
        <v>0.572451414933515</v>
      </c>
      <c r="E11" s="130"/>
    </row>
    <row r="12" ht="33" customHeight="1" spans="1:5">
      <c r="A12" s="126" t="s">
        <v>797</v>
      </c>
      <c r="B12" s="107">
        <v>26955</v>
      </c>
      <c r="C12" s="107">
        <v>6461</v>
      </c>
      <c r="D12" s="129">
        <f t="shared" si="0"/>
        <v>3.17195480575762</v>
      </c>
      <c r="E12" s="130"/>
    </row>
    <row r="13" ht="33" customHeight="1" spans="1:5">
      <c r="A13" s="125" t="s">
        <v>766</v>
      </c>
      <c r="B13" s="107">
        <f>SUM(B10:B12)</f>
        <v>36567</v>
      </c>
      <c r="C13" s="107">
        <f>SUM(C10:C12)</f>
        <v>14394</v>
      </c>
      <c r="D13" s="129">
        <f t="shared" si="0"/>
        <v>1.54043351396415</v>
      </c>
      <c r="E13" s="130"/>
    </row>
  </sheetData>
  <mergeCells count="2">
    <mergeCell ref="A1:E1"/>
    <mergeCell ref="D2:E2"/>
  </mergeCells>
  <pageMargins left="1.14166666666667" right="0.75" top="0.590277777777778" bottom="0.747916666666667" header="0.5" footer="0.5"/>
  <pageSetup paperSize="9" scale="98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9"/>
  <sheetViews>
    <sheetView workbookViewId="0">
      <selection activeCell="K15" sqref="K15"/>
    </sheetView>
  </sheetViews>
  <sheetFormatPr defaultColWidth="9" defaultRowHeight="13.5" outlineLevelCol="4"/>
  <cols>
    <col min="1" max="1" width="48.1333333333333" customWidth="1"/>
    <col min="2" max="2" width="25.25" customWidth="1"/>
    <col min="3" max="3" width="24.75" customWidth="1"/>
    <col min="4" max="4" width="17" customWidth="1"/>
    <col min="5" max="5" width="15.75" style="1" customWidth="1"/>
  </cols>
  <sheetData>
    <row r="1" ht="69" customHeight="1" spans="1:5">
      <c r="A1" s="110" t="s">
        <v>56</v>
      </c>
      <c r="B1" s="110"/>
      <c r="C1" s="110"/>
      <c r="D1" s="110"/>
      <c r="E1" s="110"/>
    </row>
    <row r="2" ht="18.75" spans="1:5">
      <c r="A2" s="3" t="s">
        <v>811</v>
      </c>
      <c r="B2" s="6" t="s">
        <v>102</v>
      </c>
      <c r="C2" s="6"/>
      <c r="D2" s="6"/>
      <c r="E2" s="57"/>
    </row>
    <row r="3" ht="51" customHeight="1" spans="1:5">
      <c r="A3" s="118" t="s">
        <v>799</v>
      </c>
      <c r="B3" s="25" t="s">
        <v>211</v>
      </c>
      <c r="C3" s="25" t="s">
        <v>214</v>
      </c>
      <c r="D3" s="119" t="s">
        <v>795</v>
      </c>
      <c r="E3" s="120" t="s">
        <v>208</v>
      </c>
    </row>
    <row r="4" ht="18" customHeight="1" spans="1:5">
      <c r="A4" s="121" t="s">
        <v>768</v>
      </c>
      <c r="B4" s="122">
        <v>100</v>
      </c>
      <c r="C4" s="25"/>
      <c r="D4" s="119"/>
      <c r="E4" s="120"/>
    </row>
    <row r="5" ht="18" customHeight="1" spans="1:5">
      <c r="A5" s="121" t="s">
        <v>800</v>
      </c>
      <c r="B5" s="107">
        <v>100</v>
      </c>
      <c r="C5" s="25"/>
      <c r="D5" s="119"/>
      <c r="E5" s="120"/>
    </row>
    <row r="6" ht="20" customHeight="1" spans="1:5">
      <c r="A6" s="121" t="s">
        <v>769</v>
      </c>
      <c r="B6" s="107">
        <f>SUM(B7:B8)</f>
        <v>10955</v>
      </c>
      <c r="C6" s="122">
        <f>SUM(C7:C8)</f>
        <v>7821</v>
      </c>
      <c r="D6" s="123">
        <f t="shared" ref="D6:D9" si="0">(B6-C6)/C6</f>
        <v>0.400716020969186</v>
      </c>
      <c r="E6" s="124"/>
    </row>
    <row r="7" ht="20" customHeight="1" spans="1:5">
      <c r="A7" s="121" t="s">
        <v>801</v>
      </c>
      <c r="B7" s="107">
        <f>B16-B5-B8-B9-B12</f>
        <v>4161</v>
      </c>
      <c r="C7" s="122">
        <v>5221</v>
      </c>
      <c r="D7" s="123">
        <f t="shared" si="0"/>
        <v>-0.203026240183873</v>
      </c>
      <c r="E7" s="124"/>
    </row>
    <row r="8" ht="20" customHeight="1" spans="1:5">
      <c r="A8" s="121" t="s">
        <v>802</v>
      </c>
      <c r="B8" s="107">
        <v>6794</v>
      </c>
      <c r="C8" s="122">
        <v>2600</v>
      </c>
      <c r="D8" s="123"/>
      <c r="E8" s="124"/>
    </row>
    <row r="9" ht="20" customHeight="1" spans="1:5">
      <c r="A9" s="121" t="s">
        <v>770</v>
      </c>
      <c r="B9" s="107">
        <f>SUM(B11,B10)</f>
        <v>4049</v>
      </c>
      <c r="C9" s="122">
        <f>SUM(C11)</f>
        <v>2881</v>
      </c>
      <c r="D9" s="123">
        <f t="shared" si="0"/>
        <v>0.405414786532454</v>
      </c>
      <c r="E9" s="124"/>
    </row>
    <row r="10" ht="20" customHeight="1" spans="1:5">
      <c r="A10" s="121" t="s">
        <v>803</v>
      </c>
      <c r="B10" s="107">
        <v>38</v>
      </c>
      <c r="C10" s="122"/>
      <c r="D10" s="123"/>
      <c r="E10" s="124"/>
    </row>
    <row r="11" ht="20" customHeight="1" spans="1:5">
      <c r="A11" s="121" t="s">
        <v>804</v>
      </c>
      <c r="B11" s="107">
        <v>4011</v>
      </c>
      <c r="C11" s="122">
        <v>2881</v>
      </c>
      <c r="D11" s="123">
        <f t="shared" ref="D11:D14" si="1">(B11-C11)/C11</f>
        <v>0.392224921902117</v>
      </c>
      <c r="E11" s="124"/>
    </row>
    <row r="12" ht="20" customHeight="1" spans="1:5">
      <c r="A12" s="121" t="s">
        <v>805</v>
      </c>
      <c r="B12" s="107">
        <f>SUM(B13:B14)</f>
        <v>12439</v>
      </c>
      <c r="C12" s="122">
        <f>SUM(C13:C14)</f>
        <v>3160</v>
      </c>
      <c r="D12" s="123">
        <f t="shared" si="1"/>
        <v>2.93639240506329</v>
      </c>
      <c r="E12" s="124"/>
    </row>
    <row r="13" ht="38" customHeight="1" spans="1:5">
      <c r="A13" s="121" t="s">
        <v>806</v>
      </c>
      <c r="B13" s="107">
        <v>11541</v>
      </c>
      <c r="C13" s="122">
        <v>2793</v>
      </c>
      <c r="D13" s="123"/>
      <c r="E13" s="124"/>
    </row>
    <row r="14" ht="20" customHeight="1" spans="1:5">
      <c r="A14" s="106" t="s">
        <v>807</v>
      </c>
      <c r="B14" s="107">
        <v>898</v>
      </c>
      <c r="C14" s="122">
        <v>367</v>
      </c>
      <c r="D14" s="123">
        <f t="shared" si="1"/>
        <v>1.44686648501362</v>
      </c>
      <c r="E14" s="124"/>
    </row>
    <row r="15" ht="20" customHeight="1" spans="1:5">
      <c r="A15" s="121" t="s">
        <v>808</v>
      </c>
      <c r="B15" s="107"/>
      <c r="C15" s="107"/>
      <c r="D15" s="123"/>
      <c r="E15" s="124"/>
    </row>
    <row r="16" ht="20" customHeight="1" spans="1:5">
      <c r="A16" s="125" t="s">
        <v>775</v>
      </c>
      <c r="B16" s="107">
        <f>B19-B17</f>
        <v>27543</v>
      </c>
      <c r="C16" s="107">
        <f>SUM(C6,C9,C12,C15)</f>
        <v>13862</v>
      </c>
      <c r="D16" s="123">
        <f t="shared" ref="D16:D19" si="2">(B16-C16)/C16</f>
        <v>0.986942721108065</v>
      </c>
      <c r="E16" s="124"/>
    </row>
    <row r="17" ht="20" customHeight="1" spans="1:5">
      <c r="A17" s="126" t="s">
        <v>809</v>
      </c>
      <c r="B17" s="122">
        <v>9024</v>
      </c>
      <c r="C17" s="122">
        <v>532</v>
      </c>
      <c r="D17" s="123">
        <f t="shared" si="2"/>
        <v>15.9624060150376</v>
      </c>
      <c r="E17" s="124"/>
    </row>
    <row r="18" ht="20" customHeight="1" spans="1:5">
      <c r="A18" s="126" t="s">
        <v>777</v>
      </c>
      <c r="B18" s="107"/>
      <c r="C18" s="107"/>
      <c r="D18" s="123"/>
      <c r="E18" s="124"/>
    </row>
    <row r="19" ht="20" customHeight="1" spans="1:5">
      <c r="A19" s="125" t="s">
        <v>780</v>
      </c>
      <c r="B19" s="107">
        <v>36567</v>
      </c>
      <c r="C19" s="107">
        <f>SUM(C16:C18)</f>
        <v>14394</v>
      </c>
      <c r="D19" s="123">
        <f t="shared" si="2"/>
        <v>1.54043351396415</v>
      </c>
      <c r="E19" s="124"/>
    </row>
  </sheetData>
  <mergeCells count="2">
    <mergeCell ref="A1:E1"/>
    <mergeCell ref="B2:E2"/>
  </mergeCells>
  <pageMargins left="0.826388888888889" right="0.75" top="0.393055555555556" bottom="0.314583333333333" header="0.5" footer="0.354166666666667"/>
  <pageSetup paperSize="9" scale="74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workbookViewId="0">
      <selection activeCell="G13" sqref="G13"/>
    </sheetView>
  </sheetViews>
  <sheetFormatPr defaultColWidth="9" defaultRowHeight="34" customHeight="1" outlineLevelCol="4"/>
  <cols>
    <col min="1" max="1" width="53.6333333333333" customWidth="1"/>
    <col min="2" max="2" width="24.3833333333333" style="1" customWidth="1"/>
    <col min="3" max="3" width="17.3833333333333" customWidth="1"/>
    <col min="4" max="4" width="20.8916666666667" customWidth="1"/>
    <col min="5" max="5" width="15.8833333333333" customWidth="1"/>
  </cols>
  <sheetData>
    <row r="1" ht="74" customHeight="1" spans="1:5">
      <c r="A1" s="110" t="s">
        <v>58</v>
      </c>
      <c r="B1" s="110"/>
      <c r="C1" s="110"/>
      <c r="D1" s="110"/>
      <c r="E1" s="110"/>
    </row>
    <row r="2" customHeight="1" spans="1:5">
      <c r="A2" s="112" t="s">
        <v>812</v>
      </c>
      <c r="B2" s="115"/>
      <c r="C2" s="112"/>
      <c r="D2" s="60" t="s">
        <v>102</v>
      </c>
      <c r="E2" s="60"/>
    </row>
    <row r="3" ht="62" customHeight="1" spans="1:5">
      <c r="A3" s="116" t="s">
        <v>231</v>
      </c>
      <c r="B3" s="25" t="s">
        <v>813</v>
      </c>
      <c r="C3" s="25" t="s">
        <v>814</v>
      </c>
      <c r="D3" s="25" t="s">
        <v>815</v>
      </c>
      <c r="E3" s="116" t="s">
        <v>208</v>
      </c>
    </row>
    <row r="4" customHeight="1" spans="1:5">
      <c r="A4" s="106" t="s">
        <v>816</v>
      </c>
      <c r="B4" s="107"/>
      <c r="C4" s="107"/>
      <c r="D4" s="107"/>
      <c r="E4" s="106"/>
    </row>
    <row r="5" customHeight="1" spans="1:5">
      <c r="A5" s="106" t="s">
        <v>817</v>
      </c>
      <c r="B5" s="107"/>
      <c r="C5" s="107"/>
      <c r="D5" s="107"/>
      <c r="E5" s="106"/>
    </row>
    <row r="6" customHeight="1" spans="1:5">
      <c r="A6" s="106" t="s">
        <v>818</v>
      </c>
      <c r="B6" s="107"/>
      <c r="C6" s="107"/>
      <c r="D6" s="107"/>
      <c r="E6" s="106"/>
    </row>
    <row r="7" customHeight="1" spans="1:5">
      <c r="A7" s="106" t="s">
        <v>819</v>
      </c>
      <c r="B7" s="107"/>
      <c r="C7" s="107"/>
      <c r="D7" s="107"/>
      <c r="E7" s="106"/>
    </row>
    <row r="8" customHeight="1" spans="1:5">
      <c r="A8" s="106" t="s">
        <v>820</v>
      </c>
      <c r="B8" s="107"/>
      <c r="C8" s="107"/>
      <c r="D8" s="107"/>
      <c r="E8" s="106"/>
    </row>
    <row r="9" customHeight="1" spans="1:5">
      <c r="A9" s="19" t="s">
        <v>758</v>
      </c>
      <c r="B9" s="107"/>
      <c r="C9" s="107"/>
      <c r="D9" s="107"/>
      <c r="E9" s="19"/>
    </row>
    <row r="10" customHeight="1" spans="1:5">
      <c r="A10" s="106" t="s">
        <v>796</v>
      </c>
      <c r="B10" s="107">
        <v>178</v>
      </c>
      <c r="C10" s="107">
        <v>167</v>
      </c>
      <c r="D10" s="107">
        <f>B10-C10</f>
        <v>11</v>
      </c>
      <c r="E10" s="106"/>
    </row>
    <row r="11" customHeight="1" spans="1:5">
      <c r="A11" s="106" t="s">
        <v>821</v>
      </c>
      <c r="B11" s="107">
        <v>178</v>
      </c>
      <c r="C11" s="107">
        <v>178</v>
      </c>
      <c r="D11" s="107"/>
      <c r="E11" s="106"/>
    </row>
    <row r="12" customHeight="1" spans="1:5">
      <c r="A12" s="19" t="s">
        <v>766</v>
      </c>
      <c r="B12" s="117">
        <f>SUM(B9:B11)</f>
        <v>356</v>
      </c>
      <c r="C12" s="117">
        <f>SUM(C9:C11)</f>
        <v>345</v>
      </c>
      <c r="D12" s="107">
        <f>B12-C12</f>
        <v>11</v>
      </c>
      <c r="E12" s="19"/>
    </row>
  </sheetData>
  <mergeCells count="2">
    <mergeCell ref="A1:E1"/>
    <mergeCell ref="D2:E2"/>
  </mergeCells>
  <pageMargins left="1.22013888888889" right="0.75" top="1" bottom="1" header="0.5" footer="0.5"/>
  <pageSetup paperSize="9" scale="9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14"/>
  <sheetViews>
    <sheetView workbookViewId="0">
      <selection activeCell="E22" sqref="E22"/>
    </sheetView>
  </sheetViews>
  <sheetFormatPr defaultColWidth="9" defaultRowHeight="13.5"/>
  <cols>
    <col min="1" max="1" width="34" customWidth="1"/>
    <col min="2" max="2" width="13.8833333333333" style="1" customWidth="1"/>
    <col min="3" max="3" width="12.75" style="1" customWidth="1"/>
    <col min="4" max="4" width="11.3833333333333" style="1" customWidth="1"/>
    <col min="5" max="5" width="10.75" style="1" customWidth="1"/>
    <col min="6" max="6" width="9.44166666666667" style="1"/>
    <col min="7" max="7" width="11.75" style="1" customWidth="1"/>
    <col min="8" max="8" width="11" style="1" customWidth="1"/>
    <col min="9" max="9" width="15.5" style="1" customWidth="1"/>
  </cols>
  <sheetData>
    <row r="1" ht="49" customHeight="1" spans="1:249">
      <c r="A1" s="441" t="s">
        <v>100</v>
      </c>
      <c r="B1" s="442"/>
      <c r="C1" s="442"/>
      <c r="D1" s="442"/>
      <c r="E1" s="442"/>
      <c r="F1" s="442"/>
      <c r="G1" s="442"/>
      <c r="H1" s="442"/>
      <c r="I1" s="441"/>
    </row>
    <row r="2" spans="1:249">
      <c r="A2" s="443" t="s">
        <v>101</v>
      </c>
      <c r="B2" s="444"/>
      <c r="C2" s="444"/>
      <c r="D2" s="444"/>
      <c r="E2" s="444"/>
      <c r="F2" s="444"/>
      <c r="G2" s="444"/>
      <c r="H2" s="444"/>
      <c r="I2" s="445" t="s">
        <v>102</v>
      </c>
    </row>
    <row r="3" s="438" customFormat="1" ht="28" customHeight="1" spans="1:249">
      <c r="A3" s="446" t="s">
        <v>103</v>
      </c>
      <c r="B3" s="447" t="s">
        <v>104</v>
      </c>
      <c r="C3" s="448" t="s">
        <v>105</v>
      </c>
      <c r="D3" s="415" t="s">
        <v>106</v>
      </c>
      <c r="E3" s="415"/>
      <c r="F3" s="449" t="s">
        <v>107</v>
      </c>
      <c r="G3" s="415" t="s">
        <v>108</v>
      </c>
      <c r="H3" s="415"/>
      <c r="I3" s="450" t="s">
        <v>109</v>
      </c>
      <c r="J3" s="451"/>
      <c r="K3" s="451"/>
      <c r="L3" s="451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1"/>
      <c r="AG3" s="451"/>
      <c r="AH3" s="451"/>
      <c r="AI3" s="451"/>
      <c r="AJ3" s="451"/>
      <c r="AK3" s="451"/>
      <c r="AL3" s="451"/>
      <c r="AM3" s="451"/>
      <c r="AN3" s="451"/>
      <c r="AO3" s="451"/>
      <c r="AP3" s="451"/>
      <c r="AQ3" s="451"/>
      <c r="AR3" s="451"/>
      <c r="AS3" s="451"/>
      <c r="AT3" s="451"/>
      <c r="AU3" s="451"/>
      <c r="AV3" s="451"/>
      <c r="AW3" s="451"/>
      <c r="AX3" s="451"/>
      <c r="AY3" s="451"/>
      <c r="AZ3" s="451"/>
      <c r="BA3" s="451"/>
      <c r="BB3" s="451"/>
      <c r="BC3" s="451"/>
      <c r="BD3" s="451"/>
      <c r="BE3" s="451"/>
      <c r="BF3" s="451"/>
      <c r="BG3" s="451"/>
      <c r="BH3" s="451"/>
      <c r="BI3" s="451"/>
      <c r="BJ3" s="451"/>
      <c r="BK3" s="451"/>
      <c r="BL3" s="451"/>
      <c r="BM3" s="451"/>
      <c r="BN3" s="451"/>
      <c r="BO3" s="451"/>
      <c r="BP3" s="451"/>
      <c r="BQ3" s="451"/>
      <c r="BR3" s="451"/>
      <c r="BS3" s="451"/>
      <c r="BT3" s="451"/>
      <c r="BU3" s="451"/>
      <c r="BV3" s="451"/>
      <c r="BW3" s="451"/>
      <c r="BX3" s="451"/>
      <c r="BY3" s="451"/>
      <c r="BZ3" s="451"/>
      <c r="CA3" s="451"/>
      <c r="CB3" s="451"/>
      <c r="CC3" s="451"/>
      <c r="CD3" s="451"/>
      <c r="CE3" s="451"/>
      <c r="CF3" s="451"/>
      <c r="CG3" s="451"/>
      <c r="CH3" s="451"/>
      <c r="CI3" s="451"/>
      <c r="CJ3" s="451"/>
      <c r="CK3" s="451"/>
      <c r="CL3" s="451"/>
      <c r="CM3" s="451"/>
      <c r="CN3" s="451"/>
      <c r="CO3" s="451"/>
      <c r="CP3" s="451"/>
      <c r="CQ3" s="451"/>
      <c r="CR3" s="451"/>
      <c r="CS3" s="451"/>
      <c r="CT3" s="451"/>
      <c r="CU3" s="451"/>
      <c r="CV3" s="451"/>
      <c r="CW3" s="451"/>
      <c r="CX3" s="451"/>
      <c r="CY3" s="451"/>
      <c r="CZ3" s="451"/>
      <c r="DA3" s="451"/>
      <c r="DB3" s="451"/>
      <c r="DC3" s="451"/>
      <c r="DD3" s="451"/>
      <c r="DE3" s="451"/>
      <c r="DF3" s="451"/>
      <c r="DG3" s="451"/>
      <c r="DH3" s="451"/>
      <c r="DI3" s="451"/>
      <c r="DJ3" s="451"/>
      <c r="DK3" s="451"/>
      <c r="DL3" s="451"/>
      <c r="DM3" s="451"/>
      <c r="DN3" s="451"/>
      <c r="DO3" s="451"/>
      <c r="DP3" s="451"/>
      <c r="DQ3" s="451"/>
      <c r="DR3" s="451"/>
      <c r="DS3" s="451"/>
      <c r="DT3" s="451"/>
      <c r="DU3" s="451"/>
      <c r="DV3" s="451"/>
      <c r="DW3" s="451"/>
      <c r="DX3" s="451"/>
      <c r="DY3" s="451"/>
      <c r="DZ3" s="451"/>
      <c r="EA3" s="451"/>
      <c r="EB3" s="451"/>
      <c r="EC3" s="451"/>
      <c r="ED3" s="451"/>
      <c r="EE3" s="451"/>
      <c r="EF3" s="451"/>
      <c r="EG3" s="451"/>
      <c r="EH3" s="451"/>
      <c r="EI3" s="451"/>
      <c r="EJ3" s="451"/>
      <c r="EK3" s="451"/>
      <c r="EL3" s="451"/>
      <c r="EM3" s="451"/>
      <c r="EN3" s="451"/>
      <c r="EO3" s="451"/>
      <c r="EP3" s="451"/>
      <c r="EQ3" s="451"/>
      <c r="ER3" s="451"/>
      <c r="ES3" s="451"/>
      <c r="ET3" s="451"/>
      <c r="EU3" s="451"/>
      <c r="EV3" s="451"/>
      <c r="EW3" s="451"/>
      <c r="EX3" s="451"/>
      <c r="EY3" s="451"/>
      <c r="EZ3" s="451"/>
      <c r="FA3" s="451"/>
      <c r="FB3" s="451"/>
      <c r="FC3" s="451"/>
      <c r="FD3" s="451"/>
      <c r="FE3" s="451"/>
      <c r="FF3" s="451"/>
      <c r="FG3" s="451"/>
      <c r="FH3" s="451"/>
      <c r="FI3" s="451"/>
      <c r="FJ3" s="451"/>
      <c r="FK3" s="451"/>
      <c r="FL3" s="451"/>
      <c r="FM3" s="451"/>
      <c r="FN3" s="451"/>
      <c r="FO3" s="451"/>
      <c r="FP3" s="451"/>
      <c r="FQ3" s="451"/>
      <c r="FR3" s="451"/>
      <c r="FS3" s="451"/>
      <c r="FT3" s="451"/>
      <c r="FU3" s="451"/>
      <c r="FV3" s="451"/>
      <c r="FW3" s="451"/>
      <c r="FX3" s="451"/>
      <c r="FY3" s="451"/>
      <c r="FZ3" s="451"/>
      <c r="GA3" s="451"/>
      <c r="GB3" s="451"/>
      <c r="GC3" s="451"/>
      <c r="GD3" s="451"/>
      <c r="GE3" s="451"/>
      <c r="GF3" s="451"/>
      <c r="GG3" s="451"/>
      <c r="GH3" s="451"/>
      <c r="GI3" s="451"/>
      <c r="GJ3" s="451"/>
      <c r="GK3" s="451"/>
      <c r="GL3" s="451"/>
      <c r="GM3" s="451"/>
      <c r="GN3" s="451"/>
      <c r="GO3" s="451"/>
      <c r="GP3" s="451"/>
      <c r="GQ3" s="451"/>
      <c r="GR3" s="451"/>
      <c r="GS3" s="451"/>
      <c r="GT3" s="451"/>
      <c r="GU3" s="451"/>
      <c r="GV3" s="451"/>
      <c r="GW3" s="451"/>
      <c r="GX3" s="451"/>
      <c r="GY3" s="451"/>
      <c r="GZ3" s="451"/>
      <c r="HA3" s="451"/>
      <c r="HB3" s="451"/>
      <c r="HC3" s="451"/>
      <c r="HD3" s="451"/>
      <c r="HE3" s="451"/>
      <c r="HF3" s="451"/>
      <c r="HG3" s="451"/>
      <c r="HH3" s="451"/>
      <c r="HI3" s="451"/>
      <c r="HJ3" s="451"/>
      <c r="HK3" s="451"/>
      <c r="HL3" s="451"/>
      <c r="HM3" s="451"/>
      <c r="HN3" s="451"/>
      <c r="HO3" s="451"/>
      <c r="HP3" s="451"/>
      <c r="HQ3" s="451"/>
      <c r="HR3" s="451"/>
      <c r="HS3" s="451"/>
      <c r="HT3" s="451"/>
      <c r="HU3" s="451"/>
      <c r="HV3" s="451"/>
      <c r="HW3" s="451"/>
      <c r="HX3" s="451"/>
      <c r="HY3" s="451"/>
      <c r="HZ3" s="451"/>
      <c r="IA3" s="451"/>
      <c r="IB3" s="451"/>
      <c r="IC3" s="451"/>
      <c r="ID3" s="451"/>
      <c r="IE3" s="451"/>
      <c r="IF3" s="451"/>
      <c r="IG3" s="451"/>
      <c r="IH3" s="451"/>
      <c r="II3" s="451"/>
      <c r="IJ3" s="451"/>
      <c r="IK3" s="451"/>
      <c r="IL3" s="451"/>
      <c r="IM3" s="451"/>
      <c r="IN3" s="451"/>
      <c r="IO3" s="451"/>
    </row>
    <row r="4" s="438" customFormat="1" ht="24" customHeight="1" spans="1:249">
      <c r="A4" s="452"/>
      <c r="B4" s="453"/>
      <c r="C4" s="454"/>
      <c r="D4" s="455" t="s">
        <v>110</v>
      </c>
      <c r="E4" s="456" t="s">
        <v>111</v>
      </c>
      <c r="F4" s="457"/>
      <c r="G4" s="458" t="s">
        <v>110</v>
      </c>
      <c r="H4" s="418" t="s">
        <v>112</v>
      </c>
      <c r="I4" s="459"/>
      <c r="J4" s="451"/>
      <c r="K4" s="451"/>
      <c r="L4" s="451"/>
      <c r="M4" s="451"/>
      <c r="N4" s="451"/>
      <c r="O4" s="451"/>
      <c r="P4" s="451"/>
      <c r="Q4" s="451"/>
      <c r="R4" s="451"/>
      <c r="S4" s="451"/>
      <c r="T4" s="451"/>
      <c r="U4" s="451"/>
      <c r="V4" s="451"/>
      <c r="W4" s="451"/>
      <c r="X4" s="451"/>
      <c r="Y4" s="451"/>
      <c r="Z4" s="451"/>
      <c r="AA4" s="451"/>
      <c r="AB4" s="451"/>
      <c r="AC4" s="451"/>
      <c r="AD4" s="451"/>
      <c r="AE4" s="451"/>
      <c r="AF4" s="451"/>
      <c r="AG4" s="451"/>
      <c r="AH4" s="451"/>
      <c r="AI4" s="451"/>
      <c r="AJ4" s="451"/>
      <c r="AK4" s="451"/>
      <c r="AL4" s="451"/>
      <c r="AM4" s="451"/>
      <c r="AN4" s="451"/>
      <c r="AO4" s="451"/>
      <c r="AP4" s="451"/>
      <c r="AQ4" s="451"/>
      <c r="AR4" s="451"/>
      <c r="AS4" s="451"/>
      <c r="AT4" s="451"/>
      <c r="AU4" s="451"/>
      <c r="AV4" s="451"/>
      <c r="AW4" s="451"/>
      <c r="AX4" s="451"/>
      <c r="AY4" s="451"/>
      <c r="AZ4" s="451"/>
      <c r="BA4" s="451"/>
      <c r="BB4" s="451"/>
      <c r="BC4" s="451"/>
      <c r="BD4" s="451"/>
      <c r="BE4" s="451"/>
      <c r="BF4" s="451"/>
      <c r="BG4" s="451"/>
      <c r="BH4" s="451"/>
      <c r="BI4" s="451"/>
      <c r="BJ4" s="451"/>
      <c r="BK4" s="451"/>
      <c r="BL4" s="451"/>
      <c r="BM4" s="451"/>
      <c r="BN4" s="451"/>
      <c r="BO4" s="451"/>
      <c r="BP4" s="451"/>
      <c r="BQ4" s="451"/>
      <c r="BR4" s="451"/>
      <c r="BS4" s="451"/>
      <c r="BT4" s="451"/>
      <c r="BU4" s="451"/>
      <c r="BV4" s="451"/>
      <c r="BW4" s="451"/>
      <c r="BX4" s="451"/>
      <c r="BY4" s="451"/>
      <c r="BZ4" s="451"/>
      <c r="CA4" s="451"/>
      <c r="CB4" s="451"/>
      <c r="CC4" s="451"/>
      <c r="CD4" s="451"/>
      <c r="CE4" s="451"/>
      <c r="CF4" s="451"/>
      <c r="CG4" s="451"/>
      <c r="CH4" s="451"/>
      <c r="CI4" s="451"/>
      <c r="CJ4" s="451"/>
      <c r="CK4" s="451"/>
      <c r="CL4" s="451"/>
      <c r="CM4" s="451"/>
      <c r="CN4" s="451"/>
      <c r="CO4" s="451"/>
      <c r="CP4" s="451"/>
      <c r="CQ4" s="451"/>
      <c r="CR4" s="451"/>
      <c r="CS4" s="451"/>
      <c r="CT4" s="451"/>
      <c r="CU4" s="451"/>
      <c r="CV4" s="451"/>
      <c r="CW4" s="451"/>
      <c r="CX4" s="451"/>
      <c r="CY4" s="451"/>
      <c r="CZ4" s="451"/>
      <c r="DA4" s="451"/>
      <c r="DB4" s="451"/>
      <c r="DC4" s="451"/>
      <c r="DD4" s="451"/>
      <c r="DE4" s="451"/>
      <c r="DF4" s="451"/>
      <c r="DG4" s="451"/>
      <c r="DH4" s="451"/>
      <c r="DI4" s="451"/>
      <c r="DJ4" s="451"/>
      <c r="DK4" s="451"/>
      <c r="DL4" s="451"/>
      <c r="DM4" s="451"/>
      <c r="DN4" s="451"/>
      <c r="DO4" s="451"/>
      <c r="DP4" s="451"/>
      <c r="DQ4" s="451"/>
      <c r="DR4" s="451"/>
      <c r="DS4" s="451"/>
      <c r="DT4" s="451"/>
      <c r="DU4" s="451"/>
      <c r="DV4" s="451"/>
      <c r="DW4" s="451"/>
      <c r="DX4" s="451"/>
      <c r="DY4" s="451"/>
      <c r="DZ4" s="451"/>
      <c r="EA4" s="451"/>
      <c r="EB4" s="451"/>
      <c r="EC4" s="451"/>
      <c r="ED4" s="451"/>
      <c r="EE4" s="451"/>
      <c r="EF4" s="451"/>
      <c r="EG4" s="451"/>
      <c r="EH4" s="451"/>
      <c r="EI4" s="451"/>
      <c r="EJ4" s="451"/>
      <c r="EK4" s="451"/>
      <c r="EL4" s="451"/>
      <c r="EM4" s="451"/>
      <c r="EN4" s="451"/>
      <c r="EO4" s="451"/>
      <c r="EP4" s="451"/>
      <c r="EQ4" s="451"/>
      <c r="ER4" s="451"/>
      <c r="ES4" s="451"/>
      <c r="ET4" s="451"/>
      <c r="EU4" s="451"/>
      <c r="EV4" s="451"/>
      <c r="EW4" s="451"/>
      <c r="EX4" s="451"/>
      <c r="EY4" s="451"/>
      <c r="EZ4" s="451"/>
      <c r="FA4" s="451"/>
      <c r="FB4" s="451"/>
      <c r="FC4" s="451"/>
      <c r="FD4" s="451"/>
      <c r="FE4" s="451"/>
      <c r="FF4" s="451"/>
      <c r="FG4" s="451"/>
      <c r="FH4" s="451"/>
      <c r="FI4" s="451"/>
      <c r="FJ4" s="451"/>
      <c r="FK4" s="451"/>
      <c r="FL4" s="451"/>
      <c r="FM4" s="451"/>
      <c r="FN4" s="451"/>
      <c r="FO4" s="451"/>
      <c r="FP4" s="451"/>
      <c r="FQ4" s="451"/>
      <c r="FR4" s="451"/>
      <c r="FS4" s="451"/>
      <c r="FT4" s="451"/>
      <c r="FU4" s="451"/>
      <c r="FV4" s="451"/>
      <c r="FW4" s="451"/>
      <c r="FX4" s="451"/>
      <c r="FY4" s="451"/>
      <c r="FZ4" s="451"/>
      <c r="GA4" s="451"/>
      <c r="GB4" s="451"/>
      <c r="GC4" s="451"/>
      <c r="GD4" s="451"/>
      <c r="GE4" s="451"/>
      <c r="GF4" s="451"/>
      <c r="GG4" s="451"/>
      <c r="GH4" s="451"/>
      <c r="GI4" s="451"/>
      <c r="GJ4" s="451"/>
      <c r="GK4" s="451"/>
      <c r="GL4" s="451"/>
      <c r="GM4" s="451"/>
      <c r="GN4" s="451"/>
      <c r="GO4" s="451"/>
      <c r="GP4" s="451"/>
      <c r="GQ4" s="451"/>
      <c r="GR4" s="451"/>
      <c r="GS4" s="451"/>
      <c r="GT4" s="451"/>
      <c r="GU4" s="451"/>
      <c r="GV4" s="451"/>
      <c r="GW4" s="451"/>
      <c r="GX4" s="451"/>
      <c r="GY4" s="451"/>
      <c r="GZ4" s="451"/>
      <c r="HA4" s="451"/>
      <c r="HB4" s="451"/>
      <c r="HC4" s="451"/>
      <c r="HD4" s="451"/>
      <c r="HE4" s="451"/>
      <c r="HF4" s="451"/>
      <c r="HG4" s="451"/>
      <c r="HH4" s="451"/>
      <c r="HI4" s="451"/>
      <c r="HJ4" s="451"/>
      <c r="HK4" s="451"/>
      <c r="HL4" s="451"/>
      <c r="HM4" s="451"/>
      <c r="HN4" s="451"/>
      <c r="HO4" s="451"/>
      <c r="HP4" s="451"/>
      <c r="HQ4" s="451"/>
      <c r="HR4" s="451"/>
      <c r="HS4" s="451"/>
      <c r="HT4" s="451"/>
      <c r="HU4" s="451"/>
      <c r="HV4" s="451"/>
      <c r="HW4" s="451"/>
      <c r="HX4" s="451"/>
      <c r="HY4" s="451"/>
      <c r="HZ4" s="451"/>
      <c r="IA4" s="451"/>
      <c r="IB4" s="451"/>
      <c r="IC4" s="451"/>
      <c r="ID4" s="451"/>
      <c r="IE4" s="451"/>
      <c r="IF4" s="451"/>
      <c r="IG4" s="451"/>
      <c r="IH4" s="451"/>
      <c r="II4" s="451"/>
      <c r="IJ4" s="451"/>
      <c r="IK4" s="451"/>
      <c r="IL4" s="451"/>
      <c r="IM4" s="451"/>
      <c r="IN4" s="451"/>
      <c r="IO4" s="451"/>
    </row>
    <row r="5" s="439" customFormat="1" ht="30" customHeight="1" spans="1:249">
      <c r="A5" s="460" t="s">
        <v>113</v>
      </c>
      <c r="B5" s="392">
        <v>30558</v>
      </c>
      <c r="C5" s="392">
        <v>30000</v>
      </c>
      <c r="D5" s="383">
        <f>B5-C5</f>
        <v>558</v>
      </c>
      <c r="E5" s="461">
        <f t="shared" ref="E5:E11" si="0">B5/C5</f>
        <v>1.0186</v>
      </c>
      <c r="F5" s="392">
        <v>48034</v>
      </c>
      <c r="G5" s="383">
        <f t="shared" ref="G5:G14" si="1">B5-F5</f>
        <v>-17476</v>
      </c>
      <c r="H5" s="461">
        <f t="shared" ref="H5:H11" si="2">G5/F5</f>
        <v>-0.363825623516676</v>
      </c>
      <c r="I5" s="462"/>
    </row>
    <row r="6" s="440" customFormat="1" ht="30" customHeight="1" spans="1:249">
      <c r="A6" s="376" t="s">
        <v>114</v>
      </c>
      <c r="B6" s="383">
        <v>21592</v>
      </c>
      <c r="C6" s="383">
        <f>SUM(C7:C8)</f>
        <v>21000</v>
      </c>
      <c r="D6" s="383">
        <f t="shared" ref="D6:D14" si="3">B6-C6</f>
        <v>592</v>
      </c>
      <c r="E6" s="461">
        <f t="shared" si="0"/>
        <v>1.02819047619048</v>
      </c>
      <c r="F6" s="383">
        <v>26078</v>
      </c>
      <c r="G6" s="383">
        <f t="shared" si="1"/>
        <v>-4486</v>
      </c>
      <c r="H6" s="461">
        <v>-0.0491</v>
      </c>
      <c r="I6" s="463" t="s">
        <v>115</v>
      </c>
      <c r="J6" s="464"/>
      <c r="K6" s="464"/>
      <c r="L6" s="439"/>
      <c r="M6" s="464"/>
      <c r="N6" s="464"/>
      <c r="O6" s="464"/>
      <c r="P6" s="464"/>
      <c r="Q6" s="464"/>
      <c r="R6" s="464"/>
      <c r="S6" s="464"/>
      <c r="T6" s="464"/>
      <c r="U6" s="464"/>
      <c r="V6" s="464"/>
      <c r="W6" s="464"/>
      <c r="X6" s="464"/>
      <c r="Y6" s="464"/>
      <c r="Z6" s="464"/>
      <c r="AA6" s="464"/>
      <c r="AB6" s="464"/>
      <c r="AC6" s="464"/>
      <c r="AD6" s="464"/>
      <c r="AE6" s="464"/>
      <c r="AF6" s="464"/>
      <c r="AG6" s="464"/>
      <c r="AH6" s="464"/>
      <c r="AI6" s="464"/>
      <c r="AJ6" s="464"/>
      <c r="AK6" s="464"/>
      <c r="AL6" s="464"/>
      <c r="AM6" s="464"/>
      <c r="AN6" s="464"/>
      <c r="AO6" s="464"/>
      <c r="AP6" s="464"/>
      <c r="AQ6" s="464"/>
      <c r="AR6" s="464"/>
      <c r="AS6" s="464"/>
      <c r="AT6" s="464"/>
      <c r="AU6" s="464"/>
      <c r="AV6" s="464"/>
      <c r="AW6" s="464"/>
      <c r="AX6" s="464"/>
      <c r="AY6" s="464"/>
      <c r="AZ6" s="464"/>
      <c r="BA6" s="464"/>
      <c r="BB6" s="464"/>
      <c r="BC6" s="464"/>
      <c r="BD6" s="464"/>
      <c r="BE6" s="464"/>
      <c r="BF6" s="464"/>
      <c r="BG6" s="464"/>
      <c r="BH6" s="464"/>
      <c r="BI6" s="464"/>
      <c r="BJ6" s="464"/>
      <c r="BK6" s="464"/>
      <c r="BL6" s="464"/>
      <c r="BM6" s="464"/>
      <c r="BN6" s="464"/>
      <c r="BO6" s="464"/>
      <c r="BP6" s="464"/>
      <c r="BQ6" s="464"/>
      <c r="BR6" s="464"/>
      <c r="BS6" s="464"/>
      <c r="BT6" s="464"/>
      <c r="BU6" s="464"/>
      <c r="BV6" s="464"/>
      <c r="BW6" s="464"/>
      <c r="BX6" s="464"/>
      <c r="BY6" s="464"/>
      <c r="BZ6" s="464"/>
      <c r="CA6" s="464"/>
      <c r="CB6" s="464"/>
      <c r="CC6" s="464"/>
      <c r="CD6" s="464"/>
      <c r="CE6" s="464"/>
      <c r="CF6" s="464"/>
      <c r="CG6" s="464"/>
      <c r="CH6" s="464"/>
      <c r="CI6" s="464"/>
      <c r="CJ6" s="464"/>
      <c r="CK6" s="464"/>
      <c r="CL6" s="464"/>
      <c r="CM6" s="464"/>
      <c r="CN6" s="464"/>
      <c r="CO6" s="464"/>
      <c r="CP6" s="464"/>
      <c r="CQ6" s="464"/>
      <c r="CR6" s="464"/>
      <c r="CS6" s="464"/>
      <c r="CT6" s="464"/>
      <c r="CU6" s="464"/>
      <c r="CV6" s="464"/>
      <c r="CW6" s="464"/>
      <c r="CX6" s="464"/>
      <c r="CY6" s="464"/>
      <c r="CZ6" s="464"/>
      <c r="DA6" s="464"/>
      <c r="DB6" s="464"/>
      <c r="DC6" s="464"/>
      <c r="DD6" s="464"/>
      <c r="DE6" s="464"/>
      <c r="DF6" s="464"/>
      <c r="DG6" s="464"/>
      <c r="DH6" s="464"/>
      <c r="DI6" s="464"/>
      <c r="DJ6" s="464"/>
      <c r="DK6" s="464"/>
      <c r="DL6" s="464"/>
      <c r="DM6" s="464"/>
      <c r="DN6" s="464"/>
      <c r="DO6" s="464"/>
      <c r="DP6" s="464"/>
      <c r="DQ6" s="464"/>
      <c r="DR6" s="464"/>
      <c r="DS6" s="464"/>
      <c r="DT6" s="464"/>
      <c r="DU6" s="464"/>
      <c r="DV6" s="464"/>
      <c r="DW6" s="464"/>
      <c r="DX6" s="464"/>
      <c r="DY6" s="464"/>
      <c r="DZ6" s="464"/>
      <c r="EA6" s="464"/>
      <c r="EB6" s="464"/>
      <c r="EC6" s="464"/>
      <c r="ED6" s="464"/>
      <c r="EE6" s="464"/>
      <c r="EF6" s="464"/>
      <c r="EG6" s="464"/>
      <c r="EH6" s="464"/>
      <c r="EI6" s="464"/>
      <c r="EJ6" s="464"/>
      <c r="EK6" s="464"/>
      <c r="EL6" s="464"/>
      <c r="EM6" s="464"/>
      <c r="EN6" s="464"/>
      <c r="EO6" s="464"/>
      <c r="EP6" s="464"/>
      <c r="EQ6" s="464"/>
      <c r="ER6" s="464"/>
      <c r="ES6" s="464"/>
      <c r="ET6" s="464"/>
      <c r="EU6" s="464"/>
      <c r="EV6" s="464"/>
      <c r="EW6" s="464"/>
      <c r="EX6" s="464"/>
      <c r="EY6" s="464"/>
      <c r="EZ6" s="464"/>
      <c r="FA6" s="464"/>
      <c r="FB6" s="464"/>
      <c r="FC6" s="464"/>
      <c r="FD6" s="464"/>
      <c r="FE6" s="464"/>
      <c r="FF6" s="464"/>
      <c r="FG6" s="464"/>
      <c r="FH6" s="464"/>
      <c r="FI6" s="464"/>
      <c r="FJ6" s="464"/>
      <c r="FK6" s="464"/>
      <c r="FL6" s="464"/>
      <c r="FM6" s="464"/>
      <c r="FN6" s="464"/>
      <c r="FO6" s="464"/>
      <c r="FP6" s="464"/>
      <c r="FQ6" s="464"/>
      <c r="FR6" s="464"/>
      <c r="FS6" s="464"/>
      <c r="FT6" s="464"/>
      <c r="FU6" s="464"/>
      <c r="FV6" s="464"/>
      <c r="FW6" s="464"/>
      <c r="FX6" s="464"/>
      <c r="FY6" s="464"/>
      <c r="FZ6" s="464"/>
      <c r="GA6" s="464"/>
      <c r="GB6" s="464"/>
      <c r="GC6" s="464"/>
      <c r="GD6" s="464"/>
      <c r="GE6" s="464"/>
      <c r="GF6" s="464"/>
      <c r="GG6" s="464"/>
      <c r="GH6" s="464"/>
      <c r="GI6" s="464"/>
      <c r="GJ6" s="464"/>
      <c r="GK6" s="464"/>
      <c r="GL6" s="464"/>
      <c r="GM6" s="464"/>
      <c r="GN6" s="464"/>
      <c r="GO6" s="464"/>
      <c r="GP6" s="464"/>
      <c r="GQ6" s="464"/>
      <c r="GR6" s="464"/>
      <c r="GS6" s="464"/>
      <c r="GT6" s="464"/>
      <c r="GU6" s="464"/>
      <c r="GV6" s="464"/>
      <c r="GW6" s="464"/>
      <c r="GX6" s="464"/>
      <c r="GY6" s="464"/>
      <c r="GZ6" s="464"/>
      <c r="HA6" s="464"/>
      <c r="HB6" s="464"/>
      <c r="HC6" s="464"/>
      <c r="HD6" s="464"/>
      <c r="HE6" s="464"/>
      <c r="HF6" s="464"/>
      <c r="HG6" s="464"/>
      <c r="HH6" s="464"/>
      <c r="HI6" s="464"/>
      <c r="HJ6" s="464"/>
      <c r="HK6" s="464"/>
      <c r="HL6" s="464"/>
      <c r="HM6" s="464"/>
      <c r="HN6" s="464"/>
      <c r="HO6" s="464"/>
      <c r="HP6" s="464"/>
      <c r="HQ6" s="464"/>
      <c r="HR6" s="464"/>
      <c r="HS6" s="464"/>
      <c r="HT6" s="464"/>
      <c r="HU6" s="464"/>
      <c r="HV6" s="464"/>
      <c r="HW6" s="464"/>
      <c r="HX6" s="464"/>
      <c r="HY6" s="464"/>
      <c r="HZ6" s="464"/>
      <c r="IA6" s="464"/>
      <c r="IB6" s="464"/>
      <c r="IC6" s="464"/>
      <c r="ID6" s="464"/>
      <c r="IE6" s="464"/>
      <c r="IF6" s="464"/>
      <c r="IG6" s="464"/>
      <c r="IH6" s="464"/>
      <c r="II6" s="464"/>
      <c r="IJ6" s="464"/>
      <c r="IK6" s="464"/>
      <c r="IL6" s="464"/>
      <c r="IM6" s="464"/>
      <c r="IN6" s="464"/>
      <c r="IO6" s="464"/>
    </row>
    <row r="7" s="440" customFormat="1" ht="30" customHeight="1" spans="1:249">
      <c r="A7" s="376" t="s">
        <v>116</v>
      </c>
      <c r="B7" s="383">
        <v>10242</v>
      </c>
      <c r="C7" s="382">
        <v>10000</v>
      </c>
      <c r="D7" s="383">
        <f t="shared" si="3"/>
        <v>242</v>
      </c>
      <c r="E7" s="461">
        <f t="shared" si="0"/>
        <v>1.0242</v>
      </c>
      <c r="F7" s="383">
        <v>15699</v>
      </c>
      <c r="G7" s="383">
        <f t="shared" si="1"/>
        <v>-5457</v>
      </c>
      <c r="H7" s="461">
        <f t="shared" si="2"/>
        <v>-0.347601758073763</v>
      </c>
      <c r="I7" s="462"/>
      <c r="J7" s="464"/>
      <c r="K7" s="464"/>
      <c r="L7" s="439"/>
      <c r="M7" s="464"/>
      <c r="N7" s="464"/>
      <c r="O7" s="464"/>
      <c r="P7" s="464"/>
      <c r="Q7" s="464"/>
      <c r="R7" s="464"/>
      <c r="S7" s="464"/>
      <c r="T7" s="464"/>
      <c r="U7" s="464"/>
      <c r="V7" s="464"/>
      <c r="W7" s="464"/>
      <c r="X7" s="464"/>
      <c r="Y7" s="464"/>
      <c r="Z7" s="464"/>
      <c r="AA7" s="464"/>
      <c r="AB7" s="464"/>
      <c r="AC7" s="464"/>
      <c r="AD7" s="464"/>
      <c r="AE7" s="464"/>
      <c r="AF7" s="464"/>
      <c r="AG7" s="464"/>
      <c r="AH7" s="464"/>
      <c r="AI7" s="464"/>
      <c r="AJ7" s="464"/>
      <c r="AK7" s="464"/>
      <c r="AL7" s="464"/>
      <c r="AM7" s="464"/>
      <c r="AN7" s="464"/>
      <c r="AO7" s="464"/>
      <c r="AP7" s="464"/>
      <c r="AQ7" s="464"/>
      <c r="AR7" s="464"/>
      <c r="AS7" s="464"/>
      <c r="AT7" s="464"/>
      <c r="AU7" s="464"/>
      <c r="AV7" s="464"/>
      <c r="AW7" s="464"/>
      <c r="AX7" s="464"/>
      <c r="AY7" s="464"/>
      <c r="AZ7" s="464"/>
      <c r="BA7" s="464"/>
      <c r="BB7" s="464"/>
      <c r="BC7" s="464"/>
      <c r="BD7" s="464"/>
      <c r="BE7" s="464"/>
      <c r="BF7" s="464"/>
      <c r="BG7" s="464"/>
      <c r="BH7" s="464"/>
      <c r="BI7" s="464"/>
      <c r="BJ7" s="464"/>
      <c r="BK7" s="464"/>
      <c r="BL7" s="464"/>
      <c r="BM7" s="464"/>
      <c r="BN7" s="464"/>
      <c r="BO7" s="464"/>
      <c r="BP7" s="464"/>
      <c r="BQ7" s="464"/>
      <c r="BR7" s="464"/>
      <c r="BS7" s="464"/>
      <c r="BT7" s="464"/>
      <c r="BU7" s="464"/>
      <c r="BV7" s="464"/>
      <c r="BW7" s="464"/>
      <c r="BX7" s="464"/>
      <c r="BY7" s="464"/>
      <c r="BZ7" s="464"/>
      <c r="CA7" s="464"/>
      <c r="CB7" s="464"/>
      <c r="CC7" s="464"/>
      <c r="CD7" s="464"/>
      <c r="CE7" s="464"/>
      <c r="CF7" s="464"/>
      <c r="CG7" s="464"/>
      <c r="CH7" s="464"/>
      <c r="CI7" s="464"/>
      <c r="CJ7" s="464"/>
      <c r="CK7" s="464"/>
      <c r="CL7" s="464"/>
      <c r="CM7" s="464"/>
      <c r="CN7" s="464"/>
      <c r="CO7" s="464"/>
      <c r="CP7" s="464"/>
      <c r="CQ7" s="464"/>
      <c r="CR7" s="464"/>
      <c r="CS7" s="464"/>
      <c r="CT7" s="464"/>
      <c r="CU7" s="464"/>
      <c r="CV7" s="464"/>
      <c r="CW7" s="464"/>
      <c r="CX7" s="464"/>
      <c r="CY7" s="464"/>
      <c r="CZ7" s="464"/>
      <c r="DA7" s="464"/>
      <c r="DB7" s="464"/>
      <c r="DC7" s="464"/>
      <c r="DD7" s="464"/>
      <c r="DE7" s="464"/>
      <c r="DF7" s="464"/>
      <c r="DG7" s="464"/>
      <c r="DH7" s="464"/>
      <c r="DI7" s="464"/>
      <c r="DJ7" s="464"/>
      <c r="DK7" s="464"/>
      <c r="DL7" s="464"/>
      <c r="DM7" s="464"/>
      <c r="DN7" s="464"/>
      <c r="DO7" s="464"/>
      <c r="DP7" s="464"/>
      <c r="DQ7" s="464"/>
      <c r="DR7" s="464"/>
      <c r="DS7" s="464"/>
      <c r="DT7" s="464"/>
      <c r="DU7" s="464"/>
      <c r="DV7" s="464"/>
      <c r="DW7" s="464"/>
      <c r="DX7" s="464"/>
      <c r="DY7" s="464"/>
      <c r="DZ7" s="464"/>
      <c r="EA7" s="464"/>
      <c r="EB7" s="464"/>
      <c r="EC7" s="464"/>
      <c r="ED7" s="464"/>
      <c r="EE7" s="464"/>
      <c r="EF7" s="464"/>
      <c r="EG7" s="464"/>
      <c r="EH7" s="464"/>
      <c r="EI7" s="464"/>
      <c r="EJ7" s="464"/>
      <c r="EK7" s="464"/>
      <c r="EL7" s="464"/>
      <c r="EM7" s="464"/>
      <c r="EN7" s="464"/>
      <c r="EO7" s="464"/>
      <c r="EP7" s="464"/>
      <c r="EQ7" s="464"/>
      <c r="ER7" s="464"/>
      <c r="ES7" s="464"/>
      <c r="ET7" s="464"/>
      <c r="EU7" s="464"/>
      <c r="EV7" s="464"/>
      <c r="EW7" s="464"/>
      <c r="EX7" s="464"/>
      <c r="EY7" s="464"/>
      <c r="EZ7" s="464"/>
      <c r="FA7" s="464"/>
      <c r="FB7" s="464"/>
      <c r="FC7" s="464"/>
      <c r="FD7" s="464"/>
      <c r="FE7" s="464"/>
      <c r="FF7" s="464"/>
      <c r="FG7" s="464"/>
      <c r="FH7" s="464"/>
      <c r="FI7" s="464"/>
      <c r="FJ7" s="464"/>
      <c r="FK7" s="464"/>
      <c r="FL7" s="464"/>
      <c r="FM7" s="464"/>
      <c r="FN7" s="464"/>
      <c r="FO7" s="464"/>
      <c r="FP7" s="464"/>
      <c r="FQ7" s="464"/>
      <c r="FR7" s="464"/>
      <c r="FS7" s="464"/>
      <c r="FT7" s="464"/>
      <c r="FU7" s="464"/>
      <c r="FV7" s="464"/>
      <c r="FW7" s="464"/>
      <c r="FX7" s="464"/>
      <c r="FY7" s="464"/>
      <c r="FZ7" s="464"/>
      <c r="GA7" s="464"/>
      <c r="GB7" s="464"/>
      <c r="GC7" s="464"/>
      <c r="GD7" s="464"/>
      <c r="GE7" s="464"/>
      <c r="GF7" s="464"/>
      <c r="GG7" s="464"/>
      <c r="GH7" s="464"/>
      <c r="GI7" s="464"/>
      <c r="GJ7" s="464"/>
      <c r="GK7" s="464"/>
      <c r="GL7" s="464"/>
      <c r="GM7" s="464"/>
      <c r="GN7" s="464"/>
      <c r="GO7" s="464"/>
      <c r="GP7" s="464"/>
      <c r="GQ7" s="464"/>
      <c r="GR7" s="464"/>
      <c r="GS7" s="464"/>
      <c r="GT7" s="464"/>
      <c r="GU7" s="464"/>
      <c r="GV7" s="464"/>
      <c r="GW7" s="464"/>
      <c r="GX7" s="464"/>
      <c r="GY7" s="464"/>
      <c r="GZ7" s="464"/>
      <c r="HA7" s="464"/>
      <c r="HB7" s="464"/>
      <c r="HC7" s="464"/>
      <c r="HD7" s="464"/>
      <c r="HE7" s="464"/>
      <c r="HF7" s="464"/>
      <c r="HG7" s="464"/>
      <c r="HH7" s="464"/>
      <c r="HI7" s="464"/>
      <c r="HJ7" s="464"/>
      <c r="HK7" s="464"/>
      <c r="HL7" s="464"/>
      <c r="HM7" s="464"/>
      <c r="HN7" s="464"/>
      <c r="HO7" s="464"/>
      <c r="HP7" s="464"/>
      <c r="HQ7" s="464"/>
      <c r="HR7" s="464"/>
      <c r="HS7" s="464"/>
      <c r="HT7" s="464"/>
      <c r="HU7" s="464"/>
      <c r="HV7" s="464"/>
      <c r="HW7" s="464"/>
      <c r="HX7" s="464"/>
      <c r="HY7" s="464"/>
      <c r="HZ7" s="464"/>
      <c r="IA7" s="464"/>
      <c r="IB7" s="464"/>
      <c r="IC7" s="464"/>
      <c r="ID7" s="464"/>
      <c r="IE7" s="464"/>
      <c r="IF7" s="464"/>
      <c r="IG7" s="464"/>
      <c r="IH7" s="464"/>
      <c r="II7" s="464"/>
      <c r="IJ7" s="464"/>
      <c r="IK7" s="464"/>
      <c r="IL7" s="464"/>
      <c r="IM7" s="464"/>
      <c r="IN7" s="464"/>
      <c r="IO7" s="464"/>
    </row>
    <row r="8" s="440" customFormat="1" ht="30" customHeight="1" spans="1:249">
      <c r="A8" s="385" t="s">
        <v>117</v>
      </c>
      <c r="B8" s="383">
        <v>11350</v>
      </c>
      <c r="C8" s="383">
        <v>11000</v>
      </c>
      <c r="D8" s="383">
        <f t="shared" si="3"/>
        <v>350</v>
      </c>
      <c r="E8" s="461">
        <f t="shared" si="0"/>
        <v>1.03181818181818</v>
      </c>
      <c r="F8" s="383">
        <v>10379</v>
      </c>
      <c r="G8" s="383">
        <f t="shared" si="1"/>
        <v>971</v>
      </c>
      <c r="H8" s="461">
        <f t="shared" si="2"/>
        <v>0.0935542923210328</v>
      </c>
      <c r="I8" s="462"/>
      <c r="J8" s="464"/>
      <c r="K8" s="464"/>
      <c r="L8" s="439"/>
      <c r="M8" s="464"/>
      <c r="N8" s="464"/>
      <c r="O8" s="464"/>
      <c r="P8" s="464"/>
      <c r="Q8" s="464"/>
      <c r="R8" s="464"/>
      <c r="S8" s="464"/>
      <c r="T8" s="464"/>
      <c r="U8" s="464"/>
      <c r="V8" s="464"/>
      <c r="W8" s="464"/>
      <c r="X8" s="464"/>
      <c r="Y8" s="464"/>
      <c r="Z8" s="464"/>
      <c r="AA8" s="464"/>
      <c r="AB8" s="464"/>
      <c r="AC8" s="464"/>
      <c r="AD8" s="464"/>
      <c r="AE8" s="464"/>
      <c r="AF8" s="464"/>
      <c r="AG8" s="464"/>
      <c r="AH8" s="464"/>
      <c r="AI8" s="464"/>
      <c r="AJ8" s="464"/>
      <c r="AK8" s="464"/>
      <c r="AL8" s="464"/>
      <c r="AM8" s="464"/>
      <c r="AN8" s="464"/>
      <c r="AO8" s="464"/>
      <c r="AP8" s="464"/>
      <c r="AQ8" s="464"/>
      <c r="AR8" s="464"/>
      <c r="AS8" s="464"/>
      <c r="AT8" s="464"/>
      <c r="AU8" s="464"/>
      <c r="AV8" s="464"/>
      <c r="AW8" s="464"/>
      <c r="AX8" s="464"/>
      <c r="AY8" s="464"/>
      <c r="AZ8" s="464"/>
      <c r="BA8" s="464"/>
      <c r="BB8" s="464"/>
      <c r="BC8" s="464"/>
      <c r="BD8" s="464"/>
      <c r="BE8" s="464"/>
      <c r="BF8" s="464"/>
      <c r="BG8" s="464"/>
      <c r="BH8" s="464"/>
      <c r="BI8" s="464"/>
      <c r="BJ8" s="464"/>
      <c r="BK8" s="464"/>
      <c r="BL8" s="464"/>
      <c r="BM8" s="464"/>
      <c r="BN8" s="464"/>
      <c r="BO8" s="464"/>
      <c r="BP8" s="464"/>
      <c r="BQ8" s="464"/>
      <c r="BR8" s="464"/>
      <c r="BS8" s="464"/>
      <c r="BT8" s="464"/>
      <c r="BU8" s="464"/>
      <c r="BV8" s="464"/>
      <c r="BW8" s="464"/>
      <c r="BX8" s="464"/>
      <c r="BY8" s="464"/>
      <c r="BZ8" s="464"/>
      <c r="CA8" s="464"/>
      <c r="CB8" s="464"/>
      <c r="CC8" s="464"/>
      <c r="CD8" s="464"/>
      <c r="CE8" s="464"/>
      <c r="CF8" s="464"/>
      <c r="CG8" s="464"/>
      <c r="CH8" s="464"/>
      <c r="CI8" s="464"/>
      <c r="CJ8" s="464"/>
      <c r="CK8" s="464"/>
      <c r="CL8" s="464"/>
      <c r="CM8" s="464"/>
      <c r="CN8" s="464"/>
      <c r="CO8" s="464"/>
      <c r="CP8" s="464"/>
      <c r="CQ8" s="464"/>
      <c r="CR8" s="464"/>
      <c r="CS8" s="464"/>
      <c r="CT8" s="464"/>
      <c r="CU8" s="464"/>
      <c r="CV8" s="464"/>
      <c r="CW8" s="464"/>
      <c r="CX8" s="464"/>
      <c r="CY8" s="464"/>
      <c r="CZ8" s="464"/>
      <c r="DA8" s="464"/>
      <c r="DB8" s="464"/>
      <c r="DC8" s="464"/>
      <c r="DD8" s="464"/>
      <c r="DE8" s="464"/>
      <c r="DF8" s="464"/>
      <c r="DG8" s="464"/>
      <c r="DH8" s="464"/>
      <c r="DI8" s="464"/>
      <c r="DJ8" s="464"/>
      <c r="DK8" s="464"/>
      <c r="DL8" s="464"/>
      <c r="DM8" s="464"/>
      <c r="DN8" s="464"/>
      <c r="DO8" s="464"/>
      <c r="DP8" s="464"/>
      <c r="DQ8" s="464"/>
      <c r="DR8" s="464"/>
      <c r="DS8" s="464"/>
      <c r="DT8" s="464"/>
      <c r="DU8" s="464"/>
      <c r="DV8" s="464"/>
      <c r="DW8" s="464"/>
      <c r="DX8" s="464"/>
      <c r="DY8" s="464"/>
      <c r="DZ8" s="464"/>
      <c r="EA8" s="464"/>
      <c r="EB8" s="464"/>
      <c r="EC8" s="464"/>
      <c r="ED8" s="464"/>
      <c r="EE8" s="464"/>
      <c r="EF8" s="464"/>
      <c r="EG8" s="464"/>
      <c r="EH8" s="464"/>
      <c r="EI8" s="464"/>
      <c r="EJ8" s="464"/>
      <c r="EK8" s="464"/>
      <c r="EL8" s="464"/>
      <c r="EM8" s="464"/>
      <c r="EN8" s="464"/>
      <c r="EO8" s="464"/>
      <c r="EP8" s="464"/>
      <c r="EQ8" s="464"/>
      <c r="ER8" s="464"/>
      <c r="ES8" s="464"/>
      <c r="ET8" s="464"/>
      <c r="EU8" s="464"/>
      <c r="EV8" s="464"/>
      <c r="EW8" s="464"/>
      <c r="EX8" s="464"/>
      <c r="EY8" s="464"/>
      <c r="EZ8" s="464"/>
      <c r="FA8" s="464"/>
      <c r="FB8" s="464"/>
      <c r="FC8" s="464"/>
      <c r="FD8" s="464"/>
      <c r="FE8" s="464"/>
      <c r="FF8" s="464"/>
      <c r="FG8" s="464"/>
      <c r="FH8" s="464"/>
      <c r="FI8" s="464"/>
      <c r="FJ8" s="464"/>
      <c r="FK8" s="464"/>
      <c r="FL8" s="464"/>
      <c r="FM8" s="464"/>
      <c r="FN8" s="464"/>
      <c r="FO8" s="464"/>
      <c r="FP8" s="464"/>
      <c r="FQ8" s="464"/>
      <c r="FR8" s="464"/>
      <c r="FS8" s="464"/>
      <c r="FT8" s="464"/>
      <c r="FU8" s="464"/>
      <c r="FV8" s="464"/>
      <c r="FW8" s="464"/>
      <c r="FX8" s="464"/>
      <c r="FY8" s="464"/>
      <c r="FZ8" s="464"/>
      <c r="GA8" s="464"/>
      <c r="GB8" s="464"/>
      <c r="GC8" s="464"/>
      <c r="GD8" s="464"/>
      <c r="GE8" s="464"/>
      <c r="GF8" s="464"/>
      <c r="GG8" s="464"/>
      <c r="GH8" s="464"/>
      <c r="GI8" s="464"/>
      <c r="GJ8" s="464"/>
      <c r="GK8" s="464"/>
      <c r="GL8" s="464"/>
      <c r="GM8" s="464"/>
      <c r="GN8" s="464"/>
      <c r="GO8" s="464"/>
      <c r="GP8" s="464"/>
      <c r="GQ8" s="464"/>
      <c r="GR8" s="464"/>
      <c r="GS8" s="464"/>
      <c r="GT8" s="464"/>
      <c r="GU8" s="464"/>
      <c r="GV8" s="464"/>
      <c r="GW8" s="464"/>
      <c r="GX8" s="464"/>
      <c r="GY8" s="464"/>
      <c r="GZ8" s="464"/>
      <c r="HA8" s="464"/>
      <c r="HB8" s="464"/>
      <c r="HC8" s="464"/>
      <c r="HD8" s="464"/>
      <c r="HE8" s="464"/>
      <c r="HF8" s="464"/>
      <c r="HG8" s="464"/>
      <c r="HH8" s="464"/>
      <c r="HI8" s="464"/>
      <c r="HJ8" s="464"/>
      <c r="HK8" s="464"/>
      <c r="HL8" s="464"/>
      <c r="HM8" s="464"/>
      <c r="HN8" s="464"/>
      <c r="HO8" s="464"/>
      <c r="HP8" s="464"/>
      <c r="HQ8" s="464"/>
      <c r="HR8" s="464"/>
      <c r="HS8" s="464"/>
      <c r="HT8" s="464"/>
      <c r="HU8" s="464"/>
      <c r="HV8" s="464"/>
      <c r="HW8" s="464"/>
      <c r="HX8" s="464"/>
      <c r="HY8" s="464"/>
      <c r="HZ8" s="464"/>
      <c r="IA8" s="464"/>
      <c r="IB8" s="464"/>
      <c r="IC8" s="464"/>
      <c r="ID8" s="464"/>
      <c r="IE8" s="464"/>
      <c r="IF8" s="464"/>
      <c r="IG8" s="464"/>
      <c r="IH8" s="464"/>
      <c r="II8" s="464"/>
      <c r="IJ8" s="464"/>
      <c r="IK8" s="464"/>
      <c r="IL8" s="464"/>
      <c r="IM8" s="464"/>
      <c r="IN8" s="464"/>
      <c r="IO8" s="464"/>
    </row>
    <row r="9" s="440" customFormat="1" ht="30" customHeight="1" spans="1:249">
      <c r="A9" s="376" t="s">
        <v>118</v>
      </c>
      <c r="B9" s="383">
        <v>1393</v>
      </c>
      <c r="C9" s="382">
        <v>1477</v>
      </c>
      <c r="D9" s="383">
        <f t="shared" si="3"/>
        <v>-84</v>
      </c>
      <c r="E9" s="461">
        <f t="shared" si="0"/>
        <v>0.943127962085308</v>
      </c>
      <c r="F9" s="383">
        <v>2187</v>
      </c>
      <c r="G9" s="383">
        <f t="shared" si="1"/>
        <v>-794</v>
      </c>
      <c r="H9" s="461">
        <f t="shared" si="2"/>
        <v>-0.363054412437128</v>
      </c>
      <c r="I9" s="462"/>
      <c r="J9" s="464"/>
      <c r="K9" s="464"/>
      <c r="L9" s="439"/>
      <c r="M9" s="464"/>
      <c r="N9" s="464"/>
      <c r="O9" s="464"/>
      <c r="P9" s="464"/>
      <c r="Q9" s="464"/>
      <c r="R9" s="464"/>
      <c r="S9" s="464"/>
      <c r="T9" s="464"/>
      <c r="U9" s="464"/>
      <c r="V9" s="464"/>
      <c r="W9" s="464"/>
      <c r="X9" s="464"/>
      <c r="Y9" s="464"/>
      <c r="Z9" s="464"/>
      <c r="AA9" s="464"/>
      <c r="AB9" s="464"/>
      <c r="AC9" s="464"/>
      <c r="AD9" s="464"/>
      <c r="AE9" s="464"/>
      <c r="AF9" s="464"/>
      <c r="AG9" s="464"/>
      <c r="AH9" s="464"/>
      <c r="AI9" s="464"/>
      <c r="AJ9" s="464"/>
      <c r="AK9" s="464"/>
      <c r="AL9" s="464"/>
      <c r="AM9" s="464"/>
      <c r="AN9" s="464"/>
      <c r="AO9" s="464"/>
      <c r="AP9" s="464"/>
      <c r="AQ9" s="464"/>
      <c r="AR9" s="464"/>
      <c r="AS9" s="464"/>
      <c r="AT9" s="464"/>
      <c r="AU9" s="464"/>
      <c r="AV9" s="464"/>
      <c r="AW9" s="464"/>
      <c r="AX9" s="464"/>
      <c r="AY9" s="464"/>
      <c r="AZ9" s="464"/>
      <c r="BA9" s="464"/>
      <c r="BB9" s="464"/>
      <c r="BC9" s="464"/>
      <c r="BD9" s="464"/>
      <c r="BE9" s="464"/>
      <c r="BF9" s="464"/>
      <c r="BG9" s="464"/>
      <c r="BH9" s="464"/>
      <c r="BI9" s="464"/>
      <c r="BJ9" s="464"/>
      <c r="BK9" s="464"/>
      <c r="BL9" s="464"/>
      <c r="BM9" s="464"/>
      <c r="BN9" s="464"/>
      <c r="BO9" s="464"/>
      <c r="BP9" s="464"/>
      <c r="BQ9" s="464"/>
      <c r="BR9" s="464"/>
      <c r="BS9" s="464"/>
      <c r="BT9" s="464"/>
      <c r="BU9" s="464"/>
      <c r="BV9" s="464"/>
      <c r="BW9" s="464"/>
      <c r="BX9" s="464"/>
      <c r="BY9" s="464"/>
      <c r="BZ9" s="464"/>
      <c r="CA9" s="464"/>
      <c r="CB9" s="464"/>
      <c r="CC9" s="464"/>
      <c r="CD9" s="464"/>
      <c r="CE9" s="464"/>
      <c r="CF9" s="464"/>
      <c r="CG9" s="464"/>
      <c r="CH9" s="464"/>
      <c r="CI9" s="464"/>
      <c r="CJ9" s="464"/>
      <c r="CK9" s="464"/>
      <c r="CL9" s="464"/>
      <c r="CM9" s="464"/>
      <c r="CN9" s="464"/>
      <c r="CO9" s="464"/>
      <c r="CP9" s="464"/>
      <c r="CQ9" s="464"/>
      <c r="CR9" s="464"/>
      <c r="CS9" s="464"/>
      <c r="CT9" s="464"/>
      <c r="CU9" s="464"/>
      <c r="CV9" s="464"/>
      <c r="CW9" s="464"/>
      <c r="CX9" s="464"/>
      <c r="CY9" s="464"/>
      <c r="CZ9" s="464"/>
      <c r="DA9" s="464"/>
      <c r="DB9" s="464"/>
      <c r="DC9" s="464"/>
      <c r="DD9" s="464"/>
      <c r="DE9" s="464"/>
      <c r="DF9" s="464"/>
      <c r="DG9" s="464"/>
      <c r="DH9" s="464"/>
      <c r="DI9" s="464"/>
      <c r="DJ9" s="464"/>
      <c r="DK9" s="464"/>
      <c r="DL9" s="464"/>
      <c r="DM9" s="464"/>
      <c r="DN9" s="464"/>
      <c r="DO9" s="464"/>
      <c r="DP9" s="464"/>
      <c r="DQ9" s="464"/>
      <c r="DR9" s="464"/>
      <c r="DS9" s="464"/>
      <c r="DT9" s="464"/>
      <c r="DU9" s="464"/>
      <c r="DV9" s="464"/>
      <c r="DW9" s="464"/>
      <c r="DX9" s="464"/>
      <c r="DY9" s="464"/>
      <c r="DZ9" s="464"/>
      <c r="EA9" s="464"/>
      <c r="EB9" s="464"/>
      <c r="EC9" s="464"/>
      <c r="ED9" s="464"/>
      <c r="EE9" s="464"/>
      <c r="EF9" s="464"/>
      <c r="EG9" s="464"/>
      <c r="EH9" s="464"/>
      <c r="EI9" s="464"/>
      <c r="EJ9" s="464"/>
      <c r="EK9" s="464"/>
      <c r="EL9" s="464"/>
      <c r="EM9" s="464"/>
      <c r="EN9" s="464"/>
      <c r="EO9" s="464"/>
      <c r="EP9" s="464"/>
      <c r="EQ9" s="464"/>
      <c r="ER9" s="464"/>
      <c r="ES9" s="464"/>
      <c r="ET9" s="464"/>
      <c r="EU9" s="464"/>
      <c r="EV9" s="464"/>
      <c r="EW9" s="464"/>
      <c r="EX9" s="464"/>
      <c r="EY9" s="464"/>
      <c r="EZ9" s="464"/>
      <c r="FA9" s="464"/>
      <c r="FB9" s="464"/>
      <c r="FC9" s="464"/>
      <c r="FD9" s="464"/>
      <c r="FE9" s="464"/>
      <c r="FF9" s="464"/>
      <c r="FG9" s="464"/>
      <c r="FH9" s="464"/>
      <c r="FI9" s="464"/>
      <c r="FJ9" s="464"/>
      <c r="FK9" s="464"/>
      <c r="FL9" s="464"/>
      <c r="FM9" s="464"/>
      <c r="FN9" s="464"/>
      <c r="FO9" s="464"/>
      <c r="FP9" s="464"/>
      <c r="FQ9" s="464"/>
      <c r="FR9" s="464"/>
      <c r="FS9" s="464"/>
      <c r="FT9" s="464"/>
      <c r="FU9" s="464"/>
      <c r="FV9" s="464"/>
      <c r="FW9" s="464"/>
      <c r="FX9" s="464"/>
      <c r="FY9" s="464"/>
      <c r="FZ9" s="464"/>
      <c r="GA9" s="464"/>
      <c r="GB9" s="464"/>
      <c r="GC9" s="464"/>
      <c r="GD9" s="464"/>
      <c r="GE9" s="464"/>
      <c r="GF9" s="464"/>
      <c r="GG9" s="464"/>
      <c r="GH9" s="464"/>
      <c r="GI9" s="464"/>
      <c r="GJ9" s="464"/>
      <c r="GK9" s="464"/>
      <c r="GL9" s="464"/>
      <c r="GM9" s="464"/>
      <c r="GN9" s="464"/>
      <c r="GO9" s="464"/>
      <c r="GP9" s="464"/>
      <c r="GQ9" s="464"/>
      <c r="GR9" s="464"/>
      <c r="GS9" s="464"/>
      <c r="GT9" s="464"/>
      <c r="GU9" s="464"/>
      <c r="GV9" s="464"/>
      <c r="GW9" s="464"/>
      <c r="GX9" s="464"/>
      <c r="GY9" s="464"/>
      <c r="GZ9" s="464"/>
      <c r="HA9" s="464"/>
      <c r="HB9" s="464"/>
      <c r="HC9" s="464"/>
      <c r="HD9" s="464"/>
      <c r="HE9" s="464"/>
      <c r="HF9" s="464"/>
      <c r="HG9" s="464"/>
      <c r="HH9" s="464"/>
      <c r="HI9" s="464"/>
      <c r="HJ9" s="464"/>
      <c r="HK9" s="464"/>
      <c r="HL9" s="464"/>
      <c r="HM9" s="464"/>
      <c r="HN9" s="464"/>
      <c r="HO9" s="464"/>
      <c r="HP9" s="464"/>
      <c r="HQ9" s="464"/>
      <c r="HR9" s="464"/>
      <c r="HS9" s="464"/>
      <c r="HT9" s="464"/>
      <c r="HU9" s="464"/>
      <c r="HV9" s="464"/>
      <c r="HW9" s="464"/>
      <c r="HX9" s="464"/>
      <c r="HY9" s="464"/>
      <c r="HZ9" s="464"/>
      <c r="IA9" s="464"/>
      <c r="IB9" s="464"/>
      <c r="IC9" s="464"/>
      <c r="ID9" s="464"/>
      <c r="IE9" s="464"/>
      <c r="IF9" s="464"/>
      <c r="IG9" s="464"/>
      <c r="IH9" s="464"/>
      <c r="II9" s="464"/>
      <c r="IJ9" s="464"/>
      <c r="IK9" s="464"/>
      <c r="IL9" s="464"/>
      <c r="IM9" s="464"/>
      <c r="IN9" s="464"/>
      <c r="IO9" s="464"/>
    </row>
    <row r="10" s="440" customFormat="1" ht="30" customHeight="1" spans="1:249">
      <c r="A10" s="465" t="s">
        <v>119</v>
      </c>
      <c r="B10" s="383">
        <v>6383</v>
      </c>
      <c r="C10" s="382">
        <v>6290</v>
      </c>
      <c r="D10" s="383">
        <f t="shared" si="3"/>
        <v>93</v>
      </c>
      <c r="E10" s="461">
        <f t="shared" si="0"/>
        <v>1.0147853736089</v>
      </c>
      <c r="F10" s="383">
        <v>1604</v>
      </c>
      <c r="G10" s="383">
        <f t="shared" si="1"/>
        <v>4779</v>
      </c>
      <c r="H10" s="461">
        <f t="shared" si="2"/>
        <v>2.97942643391521</v>
      </c>
      <c r="I10" s="462"/>
      <c r="J10" s="464"/>
      <c r="K10" s="464"/>
      <c r="L10" s="439"/>
      <c r="M10" s="464"/>
      <c r="N10" s="464"/>
      <c r="O10" s="464"/>
      <c r="P10" s="464"/>
      <c r="Q10" s="464"/>
      <c r="R10" s="464"/>
      <c r="S10" s="464"/>
      <c r="T10" s="464"/>
      <c r="U10" s="464"/>
      <c r="V10" s="464"/>
      <c r="W10" s="464"/>
      <c r="X10" s="464"/>
      <c r="Y10" s="464"/>
      <c r="Z10" s="464"/>
      <c r="AA10" s="464"/>
      <c r="AB10" s="464"/>
      <c r="AC10" s="464"/>
      <c r="AD10" s="464"/>
      <c r="AE10" s="464"/>
      <c r="AF10" s="464"/>
      <c r="AG10" s="464"/>
      <c r="AH10" s="464"/>
      <c r="AI10" s="464"/>
      <c r="AJ10" s="464"/>
      <c r="AK10" s="464"/>
      <c r="AL10" s="464"/>
      <c r="AM10" s="464"/>
      <c r="AN10" s="464"/>
      <c r="AO10" s="464"/>
      <c r="AP10" s="464"/>
      <c r="AQ10" s="464"/>
      <c r="AR10" s="464"/>
      <c r="AS10" s="464"/>
      <c r="AT10" s="464"/>
      <c r="AU10" s="464"/>
      <c r="AV10" s="464"/>
      <c r="AW10" s="464"/>
      <c r="AX10" s="464"/>
      <c r="AY10" s="464"/>
      <c r="AZ10" s="464"/>
      <c r="BA10" s="464"/>
      <c r="BB10" s="464"/>
      <c r="BC10" s="464"/>
      <c r="BD10" s="464"/>
      <c r="BE10" s="464"/>
      <c r="BF10" s="464"/>
      <c r="BG10" s="464"/>
      <c r="BH10" s="464"/>
      <c r="BI10" s="464"/>
      <c r="BJ10" s="464"/>
      <c r="BK10" s="464"/>
      <c r="BL10" s="464"/>
      <c r="BM10" s="464"/>
      <c r="BN10" s="464"/>
      <c r="BO10" s="464"/>
      <c r="BP10" s="464"/>
      <c r="BQ10" s="464"/>
      <c r="BR10" s="464"/>
      <c r="BS10" s="464"/>
      <c r="BT10" s="464"/>
      <c r="BU10" s="464"/>
      <c r="BV10" s="464"/>
      <c r="BW10" s="464"/>
      <c r="BX10" s="464"/>
      <c r="BY10" s="464"/>
      <c r="BZ10" s="464"/>
      <c r="CA10" s="464"/>
      <c r="CB10" s="464"/>
      <c r="CC10" s="464"/>
      <c r="CD10" s="464"/>
      <c r="CE10" s="464"/>
      <c r="CF10" s="464"/>
      <c r="CG10" s="464"/>
      <c r="CH10" s="464"/>
      <c r="CI10" s="464"/>
      <c r="CJ10" s="464"/>
      <c r="CK10" s="464"/>
      <c r="CL10" s="464"/>
      <c r="CM10" s="464"/>
      <c r="CN10" s="464"/>
      <c r="CO10" s="464"/>
      <c r="CP10" s="464"/>
      <c r="CQ10" s="464"/>
      <c r="CR10" s="464"/>
      <c r="CS10" s="464"/>
      <c r="CT10" s="464"/>
      <c r="CU10" s="464"/>
      <c r="CV10" s="464"/>
      <c r="CW10" s="464"/>
      <c r="CX10" s="464"/>
      <c r="CY10" s="464"/>
      <c r="CZ10" s="464"/>
      <c r="DA10" s="464"/>
      <c r="DB10" s="464"/>
      <c r="DC10" s="464"/>
      <c r="DD10" s="464"/>
      <c r="DE10" s="464"/>
      <c r="DF10" s="464"/>
      <c r="DG10" s="464"/>
      <c r="DH10" s="464"/>
      <c r="DI10" s="464"/>
      <c r="DJ10" s="464"/>
      <c r="DK10" s="464"/>
      <c r="DL10" s="464"/>
      <c r="DM10" s="464"/>
      <c r="DN10" s="464"/>
      <c r="DO10" s="464"/>
      <c r="DP10" s="464"/>
      <c r="DQ10" s="464"/>
      <c r="DR10" s="464"/>
      <c r="DS10" s="464"/>
      <c r="DT10" s="464"/>
      <c r="DU10" s="464"/>
      <c r="DV10" s="464"/>
      <c r="DW10" s="464"/>
      <c r="DX10" s="464"/>
      <c r="DY10" s="464"/>
      <c r="DZ10" s="464"/>
      <c r="EA10" s="464"/>
      <c r="EB10" s="464"/>
      <c r="EC10" s="464"/>
      <c r="ED10" s="464"/>
      <c r="EE10" s="464"/>
      <c r="EF10" s="464"/>
      <c r="EG10" s="464"/>
      <c r="EH10" s="464"/>
      <c r="EI10" s="464"/>
      <c r="EJ10" s="464"/>
      <c r="EK10" s="464"/>
      <c r="EL10" s="464"/>
      <c r="EM10" s="464"/>
      <c r="EN10" s="464"/>
      <c r="EO10" s="464"/>
      <c r="EP10" s="464"/>
      <c r="EQ10" s="464"/>
      <c r="ER10" s="464"/>
      <c r="ES10" s="464"/>
      <c r="ET10" s="464"/>
      <c r="EU10" s="464"/>
      <c r="EV10" s="464"/>
      <c r="EW10" s="464"/>
      <c r="EX10" s="464"/>
      <c r="EY10" s="464"/>
      <c r="EZ10" s="464"/>
      <c r="FA10" s="464"/>
      <c r="FB10" s="464"/>
      <c r="FC10" s="464"/>
      <c r="FD10" s="464"/>
      <c r="FE10" s="464"/>
      <c r="FF10" s="464"/>
      <c r="FG10" s="464"/>
      <c r="FH10" s="464"/>
      <c r="FI10" s="464"/>
      <c r="FJ10" s="464"/>
      <c r="FK10" s="464"/>
      <c r="FL10" s="464"/>
      <c r="FM10" s="464"/>
      <c r="FN10" s="464"/>
      <c r="FO10" s="464"/>
      <c r="FP10" s="464"/>
      <c r="FQ10" s="464"/>
      <c r="FR10" s="464"/>
      <c r="FS10" s="464"/>
      <c r="FT10" s="464"/>
      <c r="FU10" s="464"/>
      <c r="FV10" s="464"/>
      <c r="FW10" s="464"/>
      <c r="FX10" s="464"/>
      <c r="FY10" s="464"/>
      <c r="FZ10" s="464"/>
      <c r="GA10" s="464"/>
      <c r="GB10" s="464"/>
      <c r="GC10" s="464"/>
      <c r="GD10" s="464"/>
      <c r="GE10" s="464"/>
      <c r="GF10" s="464"/>
      <c r="GG10" s="464"/>
      <c r="GH10" s="464"/>
      <c r="GI10" s="464"/>
      <c r="GJ10" s="464"/>
      <c r="GK10" s="464"/>
      <c r="GL10" s="464"/>
      <c r="GM10" s="464"/>
      <c r="GN10" s="464"/>
      <c r="GO10" s="464"/>
      <c r="GP10" s="464"/>
      <c r="GQ10" s="464"/>
      <c r="GR10" s="464"/>
      <c r="GS10" s="464"/>
      <c r="GT10" s="464"/>
      <c r="GU10" s="464"/>
      <c r="GV10" s="464"/>
      <c r="GW10" s="464"/>
      <c r="GX10" s="464"/>
      <c r="GY10" s="464"/>
      <c r="GZ10" s="464"/>
      <c r="HA10" s="464"/>
      <c r="HB10" s="464"/>
      <c r="HC10" s="464"/>
      <c r="HD10" s="464"/>
      <c r="HE10" s="464"/>
      <c r="HF10" s="464"/>
      <c r="HG10" s="464"/>
      <c r="HH10" s="464"/>
      <c r="HI10" s="464"/>
      <c r="HJ10" s="464"/>
      <c r="HK10" s="464"/>
      <c r="HL10" s="464"/>
      <c r="HM10" s="464"/>
      <c r="HN10" s="464"/>
      <c r="HO10" s="464"/>
      <c r="HP10" s="464"/>
      <c r="HQ10" s="464"/>
      <c r="HR10" s="464"/>
      <c r="HS10" s="464"/>
      <c r="HT10" s="464"/>
      <c r="HU10" s="464"/>
      <c r="HV10" s="464"/>
      <c r="HW10" s="464"/>
      <c r="HX10" s="464"/>
      <c r="HY10" s="464"/>
      <c r="HZ10" s="464"/>
      <c r="IA10" s="464"/>
      <c r="IB10" s="464"/>
      <c r="IC10" s="464"/>
      <c r="ID10" s="464"/>
      <c r="IE10" s="464"/>
      <c r="IF10" s="464"/>
      <c r="IG10" s="464"/>
      <c r="IH10" s="464"/>
      <c r="II10" s="464"/>
      <c r="IJ10" s="464"/>
      <c r="IK10" s="464"/>
      <c r="IL10" s="464"/>
      <c r="IM10" s="464"/>
      <c r="IN10" s="464"/>
      <c r="IO10" s="464"/>
    </row>
    <row r="11" s="440" customFormat="1" ht="30" customHeight="1" spans="1:249">
      <c r="A11" s="466" t="s">
        <v>120</v>
      </c>
      <c r="B11" s="383">
        <v>3145</v>
      </c>
      <c r="C11" s="382">
        <v>2904</v>
      </c>
      <c r="D11" s="383">
        <f t="shared" si="3"/>
        <v>241</v>
      </c>
      <c r="E11" s="461">
        <f t="shared" si="0"/>
        <v>1.08298898071625</v>
      </c>
      <c r="F11" s="383">
        <v>6247</v>
      </c>
      <c r="G11" s="383">
        <f t="shared" si="1"/>
        <v>-3102</v>
      </c>
      <c r="H11" s="461">
        <f t="shared" si="2"/>
        <v>-0.496558348007043</v>
      </c>
      <c r="I11" s="462"/>
      <c r="J11" s="464"/>
      <c r="K11" s="464"/>
      <c r="L11" s="439"/>
      <c r="M11" s="464"/>
      <c r="N11" s="464"/>
      <c r="O11" s="464"/>
      <c r="P11" s="464"/>
      <c r="Q11" s="464"/>
      <c r="R11" s="464"/>
      <c r="S11" s="464"/>
      <c r="T11" s="464"/>
      <c r="U11" s="464"/>
      <c r="V11" s="464"/>
      <c r="W11" s="464"/>
      <c r="X11" s="464"/>
      <c r="Y11" s="464"/>
      <c r="Z11" s="464"/>
      <c r="AA11" s="464"/>
      <c r="AB11" s="464"/>
      <c r="AC11" s="464"/>
      <c r="AD11" s="464"/>
      <c r="AE11" s="464"/>
      <c r="AF11" s="464"/>
      <c r="AG11" s="464"/>
      <c r="AH11" s="464"/>
      <c r="AI11" s="464"/>
      <c r="AJ11" s="464"/>
      <c r="AK11" s="464"/>
      <c r="AL11" s="464"/>
      <c r="AM11" s="464"/>
      <c r="AN11" s="464"/>
      <c r="AO11" s="464"/>
      <c r="AP11" s="464"/>
      <c r="AQ11" s="464"/>
      <c r="AR11" s="464"/>
      <c r="AS11" s="464"/>
      <c r="AT11" s="464"/>
      <c r="AU11" s="464"/>
      <c r="AV11" s="464"/>
      <c r="AW11" s="464"/>
      <c r="AX11" s="464"/>
      <c r="AY11" s="464"/>
      <c r="AZ11" s="464"/>
      <c r="BA11" s="464"/>
      <c r="BB11" s="464"/>
      <c r="BC11" s="464"/>
      <c r="BD11" s="464"/>
      <c r="BE11" s="464"/>
      <c r="BF11" s="464"/>
      <c r="BG11" s="464"/>
      <c r="BH11" s="464"/>
      <c r="BI11" s="464"/>
      <c r="BJ11" s="464"/>
      <c r="BK11" s="464"/>
      <c r="BL11" s="464"/>
      <c r="BM11" s="464"/>
      <c r="BN11" s="464"/>
      <c r="BO11" s="464"/>
      <c r="BP11" s="464"/>
      <c r="BQ11" s="464"/>
      <c r="BR11" s="464"/>
      <c r="BS11" s="464"/>
      <c r="BT11" s="464"/>
      <c r="BU11" s="464"/>
      <c r="BV11" s="464"/>
      <c r="BW11" s="464"/>
      <c r="BX11" s="464"/>
      <c r="BY11" s="464"/>
      <c r="BZ11" s="464"/>
      <c r="CA11" s="464"/>
      <c r="CB11" s="464"/>
      <c r="CC11" s="464"/>
      <c r="CD11" s="464"/>
      <c r="CE11" s="464"/>
      <c r="CF11" s="464"/>
      <c r="CG11" s="464"/>
      <c r="CH11" s="464"/>
      <c r="CI11" s="464"/>
      <c r="CJ11" s="464"/>
      <c r="CK11" s="464"/>
      <c r="CL11" s="464"/>
      <c r="CM11" s="464"/>
      <c r="CN11" s="464"/>
      <c r="CO11" s="464"/>
      <c r="CP11" s="464"/>
      <c r="CQ11" s="464"/>
      <c r="CR11" s="464"/>
      <c r="CS11" s="464"/>
      <c r="CT11" s="464"/>
      <c r="CU11" s="464"/>
      <c r="CV11" s="464"/>
      <c r="CW11" s="464"/>
      <c r="CX11" s="464"/>
      <c r="CY11" s="464"/>
      <c r="CZ11" s="464"/>
      <c r="DA11" s="464"/>
      <c r="DB11" s="464"/>
      <c r="DC11" s="464"/>
      <c r="DD11" s="464"/>
      <c r="DE11" s="464"/>
      <c r="DF11" s="464"/>
      <c r="DG11" s="464"/>
      <c r="DH11" s="464"/>
      <c r="DI11" s="464"/>
      <c r="DJ11" s="464"/>
      <c r="DK11" s="464"/>
      <c r="DL11" s="464"/>
      <c r="DM11" s="464"/>
      <c r="DN11" s="464"/>
      <c r="DO11" s="464"/>
      <c r="DP11" s="464"/>
      <c r="DQ11" s="464"/>
      <c r="DR11" s="464"/>
      <c r="DS11" s="464"/>
      <c r="DT11" s="464"/>
      <c r="DU11" s="464"/>
      <c r="DV11" s="464"/>
      <c r="DW11" s="464"/>
      <c r="DX11" s="464"/>
      <c r="DY11" s="464"/>
      <c r="DZ11" s="464"/>
      <c r="EA11" s="464"/>
      <c r="EB11" s="464"/>
      <c r="EC11" s="464"/>
      <c r="ED11" s="464"/>
      <c r="EE11" s="464"/>
      <c r="EF11" s="464"/>
      <c r="EG11" s="464"/>
      <c r="EH11" s="464"/>
      <c r="EI11" s="464"/>
      <c r="EJ11" s="464"/>
      <c r="EK11" s="464"/>
      <c r="EL11" s="464"/>
      <c r="EM11" s="464"/>
      <c r="EN11" s="464"/>
      <c r="EO11" s="464"/>
      <c r="EP11" s="464"/>
      <c r="EQ11" s="464"/>
      <c r="ER11" s="464"/>
      <c r="ES11" s="464"/>
      <c r="ET11" s="464"/>
      <c r="EU11" s="464"/>
      <c r="EV11" s="464"/>
      <c r="EW11" s="464"/>
      <c r="EX11" s="464"/>
      <c r="EY11" s="464"/>
      <c r="EZ11" s="464"/>
      <c r="FA11" s="464"/>
      <c r="FB11" s="464"/>
      <c r="FC11" s="464"/>
      <c r="FD11" s="464"/>
      <c r="FE11" s="464"/>
      <c r="FF11" s="464"/>
      <c r="FG11" s="464"/>
      <c r="FH11" s="464"/>
      <c r="FI11" s="464"/>
      <c r="FJ11" s="464"/>
      <c r="FK11" s="464"/>
      <c r="FL11" s="464"/>
      <c r="FM11" s="464"/>
      <c r="FN11" s="464"/>
      <c r="FO11" s="464"/>
      <c r="FP11" s="464"/>
      <c r="FQ11" s="464"/>
      <c r="FR11" s="464"/>
      <c r="FS11" s="464"/>
      <c r="FT11" s="464"/>
      <c r="FU11" s="464"/>
      <c r="FV11" s="464"/>
      <c r="FW11" s="464"/>
      <c r="FX11" s="464"/>
      <c r="FY11" s="464"/>
      <c r="FZ11" s="464"/>
      <c r="GA11" s="464"/>
      <c r="GB11" s="464"/>
      <c r="GC11" s="464"/>
      <c r="GD11" s="464"/>
      <c r="GE11" s="464"/>
      <c r="GF11" s="464"/>
      <c r="GG11" s="464"/>
      <c r="GH11" s="464"/>
      <c r="GI11" s="464"/>
      <c r="GJ11" s="464"/>
      <c r="GK11" s="464"/>
      <c r="GL11" s="464"/>
      <c r="GM11" s="464"/>
      <c r="GN11" s="464"/>
      <c r="GO11" s="464"/>
      <c r="GP11" s="464"/>
      <c r="GQ11" s="464"/>
      <c r="GR11" s="464"/>
      <c r="GS11" s="464"/>
      <c r="GT11" s="464"/>
      <c r="GU11" s="464"/>
      <c r="GV11" s="464"/>
      <c r="GW11" s="464"/>
      <c r="GX11" s="464"/>
      <c r="GY11" s="464"/>
      <c r="GZ11" s="464"/>
      <c r="HA11" s="464"/>
      <c r="HB11" s="464"/>
      <c r="HC11" s="464"/>
      <c r="HD11" s="464"/>
      <c r="HE11" s="464"/>
      <c r="HF11" s="464"/>
      <c r="HG11" s="464"/>
      <c r="HH11" s="464"/>
      <c r="HI11" s="464"/>
      <c r="HJ11" s="464"/>
      <c r="HK11" s="464"/>
      <c r="HL11" s="464"/>
      <c r="HM11" s="464"/>
      <c r="HN11" s="464"/>
      <c r="HO11" s="464"/>
      <c r="HP11" s="464"/>
      <c r="HQ11" s="464"/>
      <c r="HR11" s="464"/>
      <c r="HS11" s="464"/>
      <c r="HT11" s="464"/>
      <c r="HU11" s="464"/>
      <c r="HV11" s="464"/>
      <c r="HW11" s="464"/>
      <c r="HX11" s="464"/>
      <c r="HY11" s="464"/>
      <c r="HZ11" s="464"/>
      <c r="IA11" s="464"/>
      <c r="IB11" s="464"/>
      <c r="IC11" s="464"/>
      <c r="ID11" s="464"/>
      <c r="IE11" s="464"/>
      <c r="IF11" s="464"/>
      <c r="IG11" s="464"/>
      <c r="IH11" s="464"/>
      <c r="II11" s="464"/>
      <c r="IJ11" s="464"/>
      <c r="IK11" s="464"/>
      <c r="IL11" s="464"/>
      <c r="IM11" s="464"/>
      <c r="IN11" s="464"/>
      <c r="IO11" s="464"/>
    </row>
    <row r="12" s="440" customFormat="1" ht="30" customHeight="1" spans="1:249">
      <c r="A12" s="466" t="s">
        <v>121</v>
      </c>
      <c r="B12" s="386">
        <v>429</v>
      </c>
      <c r="C12" s="382">
        <v>329</v>
      </c>
      <c r="D12" s="383">
        <f t="shared" si="3"/>
        <v>100</v>
      </c>
      <c r="E12" s="461"/>
      <c r="F12" s="386">
        <v>341</v>
      </c>
      <c r="G12" s="383">
        <f t="shared" si="1"/>
        <v>88</v>
      </c>
      <c r="H12" s="461"/>
      <c r="I12" s="462"/>
      <c r="J12" s="464"/>
      <c r="K12" s="464"/>
      <c r="L12" s="464"/>
      <c r="M12" s="464"/>
      <c r="N12" s="464"/>
      <c r="O12" s="464"/>
      <c r="P12" s="464"/>
      <c r="Q12" s="464"/>
      <c r="R12" s="464"/>
      <c r="S12" s="464"/>
      <c r="T12" s="464"/>
      <c r="U12" s="464"/>
      <c r="V12" s="464"/>
      <c r="W12" s="464"/>
      <c r="X12" s="464"/>
      <c r="Y12" s="464"/>
      <c r="Z12" s="464"/>
      <c r="AA12" s="464"/>
      <c r="AB12" s="464"/>
      <c r="AC12" s="464"/>
      <c r="AD12" s="464"/>
      <c r="AE12" s="464"/>
      <c r="AF12" s="464"/>
      <c r="AG12" s="464"/>
      <c r="AH12" s="464"/>
      <c r="AI12" s="464"/>
      <c r="AJ12" s="464"/>
      <c r="AK12" s="464"/>
      <c r="AL12" s="464"/>
      <c r="AM12" s="464"/>
      <c r="AN12" s="464"/>
      <c r="AO12" s="464"/>
      <c r="AP12" s="464"/>
      <c r="AQ12" s="464"/>
      <c r="AR12" s="464"/>
      <c r="AS12" s="464"/>
      <c r="AT12" s="464"/>
      <c r="AU12" s="464"/>
      <c r="AV12" s="464"/>
      <c r="AW12" s="464"/>
      <c r="AX12" s="464"/>
      <c r="AY12" s="464"/>
      <c r="AZ12" s="464"/>
      <c r="BA12" s="464"/>
      <c r="BB12" s="464"/>
      <c r="BC12" s="464"/>
      <c r="BD12" s="464"/>
      <c r="BE12" s="464"/>
      <c r="BF12" s="464"/>
      <c r="BG12" s="464"/>
      <c r="BH12" s="464"/>
      <c r="BI12" s="464"/>
      <c r="BJ12" s="464"/>
      <c r="BK12" s="464"/>
      <c r="BL12" s="464"/>
      <c r="BM12" s="464"/>
      <c r="BN12" s="464"/>
      <c r="BO12" s="464"/>
      <c r="BP12" s="464"/>
      <c r="BQ12" s="464"/>
      <c r="BR12" s="464"/>
      <c r="BS12" s="464"/>
      <c r="BT12" s="464"/>
      <c r="BU12" s="464"/>
      <c r="BV12" s="464"/>
      <c r="BW12" s="464"/>
      <c r="BX12" s="464"/>
      <c r="BY12" s="464"/>
      <c r="BZ12" s="464"/>
      <c r="CA12" s="464"/>
      <c r="CB12" s="464"/>
      <c r="CC12" s="464"/>
      <c r="CD12" s="464"/>
      <c r="CE12" s="464"/>
      <c r="CF12" s="464"/>
      <c r="CG12" s="464"/>
      <c r="CH12" s="464"/>
      <c r="CI12" s="464"/>
      <c r="CJ12" s="464"/>
      <c r="CK12" s="464"/>
      <c r="CL12" s="464"/>
      <c r="CM12" s="464"/>
      <c r="CN12" s="464"/>
      <c r="CO12" s="464"/>
      <c r="CP12" s="464"/>
      <c r="CQ12" s="464"/>
      <c r="CR12" s="464"/>
      <c r="CS12" s="464"/>
      <c r="CT12" s="464"/>
      <c r="CU12" s="464"/>
      <c r="CV12" s="464"/>
      <c r="CW12" s="464"/>
      <c r="CX12" s="464"/>
      <c r="CY12" s="464"/>
      <c r="CZ12" s="464"/>
      <c r="DA12" s="464"/>
      <c r="DB12" s="464"/>
      <c r="DC12" s="464"/>
      <c r="DD12" s="464"/>
      <c r="DE12" s="464"/>
      <c r="DF12" s="464"/>
      <c r="DG12" s="464"/>
      <c r="DH12" s="464"/>
      <c r="DI12" s="464"/>
      <c r="DJ12" s="464"/>
      <c r="DK12" s="464"/>
      <c r="DL12" s="464"/>
      <c r="DM12" s="464"/>
      <c r="DN12" s="464"/>
      <c r="DO12" s="464"/>
      <c r="DP12" s="464"/>
      <c r="DQ12" s="464"/>
      <c r="DR12" s="464"/>
      <c r="DS12" s="464"/>
      <c r="DT12" s="464"/>
      <c r="DU12" s="464"/>
      <c r="DV12" s="464"/>
      <c r="DW12" s="464"/>
      <c r="DX12" s="464"/>
      <c r="DY12" s="464"/>
      <c r="DZ12" s="464"/>
      <c r="EA12" s="464"/>
      <c r="EB12" s="464"/>
      <c r="EC12" s="464"/>
      <c r="ED12" s="464"/>
      <c r="EE12" s="464"/>
      <c r="EF12" s="464"/>
      <c r="EG12" s="464"/>
      <c r="EH12" s="464"/>
      <c r="EI12" s="464"/>
      <c r="EJ12" s="464"/>
      <c r="EK12" s="464"/>
      <c r="EL12" s="464"/>
      <c r="EM12" s="464"/>
      <c r="EN12" s="464"/>
      <c r="EO12" s="464"/>
      <c r="EP12" s="464"/>
      <c r="EQ12" s="464"/>
      <c r="ER12" s="464"/>
      <c r="ES12" s="464"/>
      <c r="ET12" s="464"/>
      <c r="EU12" s="464"/>
      <c r="EV12" s="464"/>
      <c r="EW12" s="464"/>
      <c r="EX12" s="464"/>
      <c r="EY12" s="464"/>
      <c r="EZ12" s="464"/>
      <c r="FA12" s="464"/>
      <c r="FB12" s="464"/>
      <c r="FC12" s="464"/>
      <c r="FD12" s="464"/>
      <c r="FE12" s="464"/>
      <c r="FF12" s="464"/>
      <c r="FG12" s="464"/>
      <c r="FH12" s="464"/>
      <c r="FI12" s="464"/>
      <c r="FJ12" s="464"/>
      <c r="FK12" s="464"/>
      <c r="FL12" s="464"/>
      <c r="FM12" s="464"/>
      <c r="FN12" s="464"/>
      <c r="FO12" s="464"/>
      <c r="FP12" s="464"/>
      <c r="FQ12" s="464"/>
      <c r="FR12" s="464"/>
      <c r="FS12" s="464"/>
      <c r="FT12" s="464"/>
      <c r="FU12" s="464"/>
      <c r="FV12" s="464"/>
      <c r="FW12" s="464"/>
      <c r="FX12" s="464"/>
      <c r="FY12" s="464"/>
      <c r="FZ12" s="464"/>
      <c r="GA12" s="464"/>
      <c r="GB12" s="464"/>
      <c r="GC12" s="464"/>
      <c r="GD12" s="464"/>
      <c r="GE12" s="464"/>
      <c r="GF12" s="464"/>
      <c r="GG12" s="464"/>
      <c r="GH12" s="464"/>
      <c r="GI12" s="464"/>
      <c r="GJ12" s="464"/>
      <c r="GK12" s="464"/>
      <c r="GL12" s="464"/>
      <c r="GM12" s="464"/>
      <c r="GN12" s="464"/>
      <c r="GO12" s="464"/>
      <c r="GP12" s="464"/>
      <c r="GQ12" s="464"/>
      <c r="GR12" s="464"/>
      <c r="GS12" s="464"/>
      <c r="GT12" s="464"/>
      <c r="GU12" s="464"/>
      <c r="GV12" s="464"/>
      <c r="GW12" s="464"/>
      <c r="GX12" s="464"/>
      <c r="GY12" s="464"/>
      <c r="GZ12" s="464"/>
      <c r="HA12" s="464"/>
      <c r="HB12" s="464"/>
      <c r="HC12" s="464"/>
      <c r="HD12" s="464"/>
      <c r="HE12" s="464"/>
      <c r="HF12" s="464"/>
      <c r="HG12" s="464"/>
      <c r="HH12" s="464"/>
      <c r="HI12" s="464"/>
      <c r="HJ12" s="464"/>
      <c r="HK12" s="464"/>
      <c r="HL12" s="464"/>
      <c r="HM12" s="464"/>
      <c r="HN12" s="464"/>
      <c r="HO12" s="464"/>
      <c r="HP12" s="464"/>
      <c r="HQ12" s="464"/>
      <c r="HR12" s="464"/>
      <c r="HS12" s="464"/>
      <c r="HT12" s="464"/>
      <c r="HU12" s="464"/>
      <c r="HV12" s="464"/>
      <c r="HW12" s="464"/>
      <c r="HX12" s="464"/>
      <c r="HY12" s="464"/>
      <c r="HZ12" s="464"/>
      <c r="IA12" s="464"/>
      <c r="IB12" s="464"/>
      <c r="IC12" s="464"/>
      <c r="ID12" s="464"/>
      <c r="IE12" s="464"/>
      <c r="IF12" s="464"/>
      <c r="IG12" s="464"/>
      <c r="IH12" s="464"/>
      <c r="II12" s="464"/>
      <c r="IJ12" s="464"/>
      <c r="IK12" s="464"/>
      <c r="IL12" s="464"/>
      <c r="IM12" s="464"/>
      <c r="IN12" s="464"/>
      <c r="IO12" s="464"/>
    </row>
    <row r="13" s="440" customFormat="1" ht="30" hidden="1" customHeight="1" spans="1:249">
      <c r="A13" s="376" t="s">
        <v>122</v>
      </c>
      <c r="B13" s="468"/>
      <c r="C13" s="378"/>
      <c r="D13" s="383">
        <f t="shared" si="3"/>
        <v>0</v>
      </c>
      <c r="E13" s="461"/>
      <c r="F13" s="386">
        <v>341</v>
      </c>
      <c r="G13" s="383">
        <f t="shared" si="1"/>
        <v>-341</v>
      </c>
      <c r="H13" s="461"/>
      <c r="I13" s="462"/>
    </row>
    <row r="14" s="440" customFormat="1" ht="30" customHeight="1" spans="1:249">
      <c r="A14" s="376" t="s">
        <v>123</v>
      </c>
      <c r="B14" s="386">
        <f>B6+B5</f>
        <v>52150</v>
      </c>
      <c r="C14" s="383">
        <f>C5+C6</f>
        <v>51000</v>
      </c>
      <c r="D14" s="383">
        <f t="shared" si="3"/>
        <v>1150</v>
      </c>
      <c r="E14" s="461">
        <f>B14/C14</f>
        <v>1.02254901960784</v>
      </c>
      <c r="F14" s="467">
        <v>74112</v>
      </c>
      <c r="G14" s="383">
        <f t="shared" si="1"/>
        <v>-21962</v>
      </c>
      <c r="H14" s="461">
        <v>-0.0526</v>
      </c>
      <c r="I14" s="463" t="s">
        <v>115</v>
      </c>
      <c r="J14" s="464"/>
      <c r="K14" s="464"/>
      <c r="L14" s="464"/>
      <c r="M14" s="464"/>
      <c r="N14" s="464"/>
      <c r="O14" s="464"/>
      <c r="P14" s="464"/>
      <c r="Q14" s="464"/>
      <c r="R14" s="464"/>
      <c r="S14" s="464"/>
      <c r="T14" s="464"/>
      <c r="U14" s="464"/>
      <c r="V14" s="464"/>
      <c r="W14" s="464"/>
      <c r="X14" s="464"/>
      <c r="Y14" s="464"/>
      <c r="Z14" s="464"/>
      <c r="AA14" s="464"/>
      <c r="AB14" s="464"/>
      <c r="AC14" s="464"/>
      <c r="AD14" s="464"/>
      <c r="AE14" s="464"/>
      <c r="AF14" s="464"/>
      <c r="AG14" s="464"/>
      <c r="AH14" s="464"/>
      <c r="AI14" s="464"/>
      <c r="AJ14" s="464"/>
      <c r="AK14" s="464"/>
      <c r="AL14" s="464"/>
      <c r="AM14" s="464"/>
      <c r="AN14" s="464"/>
      <c r="AO14" s="464"/>
      <c r="AP14" s="464"/>
      <c r="AQ14" s="464"/>
      <c r="AR14" s="464"/>
      <c r="AS14" s="464"/>
      <c r="AT14" s="464"/>
      <c r="AU14" s="464"/>
      <c r="AV14" s="464"/>
      <c r="AW14" s="464"/>
      <c r="AX14" s="464"/>
      <c r="AY14" s="464"/>
      <c r="AZ14" s="464"/>
      <c r="BA14" s="464"/>
      <c r="BB14" s="464"/>
      <c r="BC14" s="464"/>
      <c r="BD14" s="464"/>
      <c r="BE14" s="464"/>
      <c r="BF14" s="464"/>
      <c r="BG14" s="464"/>
      <c r="BH14" s="464"/>
      <c r="BI14" s="464"/>
      <c r="BJ14" s="464"/>
      <c r="BK14" s="464"/>
      <c r="BL14" s="464"/>
      <c r="BM14" s="464"/>
      <c r="BN14" s="464"/>
      <c r="BO14" s="464"/>
      <c r="BP14" s="464"/>
      <c r="BQ14" s="464"/>
      <c r="BR14" s="464"/>
      <c r="BS14" s="464"/>
      <c r="BT14" s="464"/>
      <c r="BU14" s="464"/>
      <c r="BV14" s="464"/>
      <c r="BW14" s="464"/>
      <c r="BX14" s="464"/>
      <c r="BY14" s="464"/>
      <c r="BZ14" s="464"/>
      <c r="CA14" s="464"/>
      <c r="CB14" s="464"/>
      <c r="CC14" s="464"/>
      <c r="CD14" s="464"/>
      <c r="CE14" s="464"/>
      <c r="CF14" s="464"/>
      <c r="CG14" s="464"/>
      <c r="CH14" s="464"/>
      <c r="CI14" s="464"/>
      <c r="CJ14" s="464"/>
      <c r="CK14" s="464"/>
      <c r="CL14" s="464"/>
      <c r="CM14" s="464"/>
      <c r="CN14" s="464"/>
      <c r="CO14" s="464"/>
      <c r="CP14" s="464"/>
      <c r="CQ14" s="464"/>
      <c r="CR14" s="464"/>
      <c r="CS14" s="464"/>
      <c r="CT14" s="464"/>
      <c r="CU14" s="464"/>
      <c r="CV14" s="464"/>
      <c r="CW14" s="464"/>
      <c r="CX14" s="464"/>
      <c r="CY14" s="464"/>
      <c r="CZ14" s="464"/>
      <c r="DA14" s="464"/>
      <c r="DB14" s="464"/>
      <c r="DC14" s="464"/>
      <c r="DD14" s="464"/>
      <c r="DE14" s="464"/>
      <c r="DF14" s="464"/>
      <c r="DG14" s="464"/>
      <c r="DH14" s="464"/>
      <c r="DI14" s="464"/>
      <c r="DJ14" s="464"/>
      <c r="DK14" s="464"/>
      <c r="DL14" s="464"/>
      <c r="DM14" s="464"/>
      <c r="DN14" s="464"/>
      <c r="DO14" s="464"/>
      <c r="DP14" s="464"/>
      <c r="DQ14" s="464"/>
      <c r="DR14" s="464"/>
      <c r="DS14" s="464"/>
      <c r="DT14" s="464"/>
      <c r="DU14" s="464"/>
      <c r="DV14" s="464"/>
      <c r="DW14" s="464"/>
      <c r="DX14" s="464"/>
      <c r="DY14" s="464"/>
      <c r="DZ14" s="464"/>
      <c r="EA14" s="464"/>
      <c r="EB14" s="464"/>
      <c r="EC14" s="464"/>
      <c r="ED14" s="464"/>
      <c r="EE14" s="464"/>
      <c r="EF14" s="464"/>
      <c r="EG14" s="464"/>
      <c r="EH14" s="464"/>
      <c r="EI14" s="464"/>
      <c r="EJ14" s="464"/>
      <c r="EK14" s="464"/>
      <c r="EL14" s="464"/>
      <c r="EM14" s="464"/>
      <c r="EN14" s="464"/>
      <c r="EO14" s="464"/>
      <c r="EP14" s="464"/>
      <c r="EQ14" s="464"/>
      <c r="ER14" s="464"/>
      <c r="ES14" s="464"/>
      <c r="ET14" s="464"/>
      <c r="EU14" s="464"/>
      <c r="EV14" s="464"/>
      <c r="EW14" s="464"/>
      <c r="EX14" s="464"/>
      <c r="EY14" s="464"/>
      <c r="EZ14" s="464"/>
      <c r="FA14" s="464"/>
      <c r="FB14" s="464"/>
      <c r="FC14" s="464"/>
      <c r="FD14" s="464"/>
      <c r="FE14" s="464"/>
      <c r="FF14" s="464"/>
      <c r="FG14" s="464"/>
      <c r="FH14" s="464"/>
      <c r="FI14" s="464"/>
      <c r="FJ14" s="464"/>
      <c r="FK14" s="464"/>
      <c r="FL14" s="464"/>
      <c r="FM14" s="464"/>
      <c r="FN14" s="464"/>
      <c r="FO14" s="464"/>
      <c r="FP14" s="464"/>
      <c r="FQ14" s="464"/>
      <c r="FR14" s="464"/>
      <c r="FS14" s="464"/>
      <c r="FT14" s="464"/>
      <c r="FU14" s="464"/>
      <c r="FV14" s="464"/>
      <c r="FW14" s="464"/>
      <c r="FX14" s="464"/>
      <c r="FY14" s="464"/>
      <c r="FZ14" s="464"/>
      <c r="GA14" s="464"/>
      <c r="GB14" s="464"/>
      <c r="GC14" s="464"/>
      <c r="GD14" s="464"/>
      <c r="GE14" s="464"/>
      <c r="GF14" s="464"/>
      <c r="GG14" s="464"/>
      <c r="GH14" s="464"/>
      <c r="GI14" s="464"/>
      <c r="GJ14" s="464"/>
      <c r="GK14" s="464"/>
      <c r="GL14" s="464"/>
      <c r="GM14" s="464"/>
      <c r="GN14" s="464"/>
      <c r="GO14" s="464"/>
      <c r="GP14" s="464"/>
      <c r="GQ14" s="464"/>
      <c r="GR14" s="464"/>
      <c r="GS14" s="464"/>
      <c r="GT14" s="464"/>
      <c r="GU14" s="464"/>
      <c r="GV14" s="464"/>
      <c r="GW14" s="464"/>
      <c r="GX14" s="464"/>
      <c r="GY14" s="464"/>
      <c r="GZ14" s="464"/>
      <c r="HA14" s="464"/>
      <c r="HB14" s="464"/>
      <c r="HC14" s="464"/>
      <c r="HD14" s="464"/>
      <c r="HE14" s="464"/>
      <c r="HF14" s="464"/>
      <c r="HG14" s="464"/>
      <c r="HH14" s="464"/>
      <c r="HI14" s="464"/>
      <c r="HJ14" s="464"/>
      <c r="HK14" s="464"/>
      <c r="HL14" s="464"/>
      <c r="HM14" s="464"/>
      <c r="HN14" s="464"/>
      <c r="HO14" s="464"/>
      <c r="HP14" s="464"/>
      <c r="HQ14" s="464"/>
      <c r="HR14" s="464"/>
      <c r="HS14" s="464"/>
      <c r="HT14" s="464"/>
      <c r="HU14" s="464"/>
      <c r="HV14" s="464"/>
      <c r="HW14" s="464"/>
      <c r="HX14" s="464"/>
      <c r="HY14" s="464"/>
      <c r="HZ14" s="464"/>
      <c r="IA14" s="464"/>
      <c r="IB14" s="464"/>
      <c r="IC14" s="464"/>
      <c r="ID14" s="464"/>
      <c r="IE14" s="464"/>
      <c r="IF14" s="464"/>
      <c r="IG14" s="464"/>
      <c r="IH14" s="464"/>
      <c r="II14" s="464"/>
      <c r="IJ14" s="464"/>
      <c r="IK14" s="464"/>
      <c r="IL14" s="464"/>
      <c r="IM14" s="464"/>
      <c r="IN14" s="464"/>
      <c r="IO14" s="464"/>
    </row>
  </sheetData>
  <mergeCells count="8">
    <mergeCell ref="A1:I1"/>
    <mergeCell ref="D3:E3"/>
    <mergeCell ref="G3:H3"/>
    <mergeCell ref="A3:A4"/>
    <mergeCell ref="B3:B4"/>
    <mergeCell ref="C3:C4"/>
    <mergeCell ref="F3:F4"/>
    <mergeCell ref="I3:I4"/>
  </mergeCells>
  <pageMargins left="0.75" right="0.75" top="1" bottom="1" header="0.5" footer="0.5"/>
  <pageSetup paperSize="9" orientation="landscape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K10" sqref="K10"/>
    </sheetView>
  </sheetViews>
  <sheetFormatPr defaultColWidth="9" defaultRowHeight="13.5" outlineLevelCol="4"/>
  <cols>
    <col min="1" max="1" width="50" customWidth="1"/>
    <col min="2" max="2" width="18.5" customWidth="1"/>
    <col min="3" max="3" width="19.8833333333333" customWidth="1"/>
    <col min="4" max="4" width="19.1333333333333" style="109" customWidth="1"/>
    <col min="5" max="5" width="12.6666666666667" customWidth="1"/>
  </cols>
  <sheetData>
    <row r="1" ht="83" customHeight="1" spans="1:5">
      <c r="A1" s="110" t="s">
        <v>60</v>
      </c>
      <c r="B1" s="110"/>
      <c r="C1" s="110"/>
      <c r="D1" s="111"/>
      <c r="E1" s="110"/>
    </row>
    <row r="2" ht="18.75" spans="1:5">
      <c r="A2" s="112" t="s">
        <v>822</v>
      </c>
      <c r="B2" s="112"/>
      <c r="C2" s="112"/>
      <c r="D2" s="113" t="s">
        <v>823</v>
      </c>
      <c r="E2" s="114"/>
    </row>
    <row r="3" ht="66" customHeight="1" spans="1:5">
      <c r="A3" s="25" t="s">
        <v>231</v>
      </c>
      <c r="B3" s="25" t="s">
        <v>813</v>
      </c>
      <c r="C3" s="25" t="s">
        <v>814</v>
      </c>
      <c r="D3" s="25" t="s">
        <v>815</v>
      </c>
      <c r="E3" s="25" t="s">
        <v>208</v>
      </c>
    </row>
    <row r="4" ht="38" customHeight="1" spans="1:5">
      <c r="A4" s="106" t="s">
        <v>824</v>
      </c>
      <c r="B4" s="107">
        <v>178</v>
      </c>
      <c r="C4" s="107">
        <v>345</v>
      </c>
      <c r="D4" s="107">
        <f>B4-C4</f>
        <v>-167</v>
      </c>
      <c r="E4" s="19"/>
    </row>
    <row r="5" ht="38" customHeight="1" spans="1:5">
      <c r="A5" s="106" t="s">
        <v>825</v>
      </c>
      <c r="B5" s="107"/>
      <c r="C5" s="107"/>
      <c r="D5" s="107"/>
      <c r="E5" s="19"/>
    </row>
    <row r="6" ht="38" customHeight="1" spans="1:5">
      <c r="A6" s="106" t="s">
        <v>826</v>
      </c>
      <c r="B6" s="107"/>
      <c r="C6" s="107"/>
      <c r="D6" s="107"/>
      <c r="E6" s="19"/>
    </row>
    <row r="7" ht="38" customHeight="1" spans="1:5">
      <c r="A7" s="106" t="s">
        <v>827</v>
      </c>
      <c r="B7" s="107"/>
      <c r="C7" s="107"/>
      <c r="D7" s="107"/>
      <c r="E7" s="19"/>
    </row>
    <row r="8" ht="38" customHeight="1" spans="1:5">
      <c r="A8" s="19" t="s">
        <v>775</v>
      </c>
      <c r="B8" s="107">
        <f>SUM(B4:B7)</f>
        <v>178</v>
      </c>
      <c r="C8" s="107">
        <f>SUM(C4:C7)</f>
        <v>345</v>
      </c>
      <c r="D8" s="107">
        <f t="shared" ref="D5:D11" si="0">B8-C8</f>
        <v>-167</v>
      </c>
      <c r="E8" s="19"/>
    </row>
    <row r="9" ht="38" customHeight="1" spans="1:5">
      <c r="A9" s="19" t="s">
        <v>828</v>
      </c>
      <c r="B9" s="107"/>
      <c r="C9" s="107"/>
      <c r="D9" s="107"/>
      <c r="E9" s="19"/>
    </row>
    <row r="10" ht="38" customHeight="1" spans="1:5">
      <c r="A10" s="106" t="s">
        <v>829</v>
      </c>
      <c r="B10" s="107">
        <v>178</v>
      </c>
      <c r="C10" s="107"/>
      <c r="D10" s="107">
        <f t="shared" si="0"/>
        <v>178</v>
      </c>
      <c r="E10" s="19"/>
    </row>
    <row r="11" ht="38" customHeight="1" spans="1:5">
      <c r="A11" s="19" t="s">
        <v>780</v>
      </c>
      <c r="B11" s="107">
        <f>SUM(B8:B10)</f>
        <v>356</v>
      </c>
      <c r="C11" s="107">
        <f>SUM(C8:C10)</f>
        <v>345</v>
      </c>
      <c r="D11" s="107">
        <f t="shared" si="0"/>
        <v>11</v>
      </c>
      <c r="E11" s="19"/>
    </row>
  </sheetData>
  <mergeCells count="2">
    <mergeCell ref="A1:E1"/>
    <mergeCell ref="D2:E2"/>
  </mergeCells>
  <pageMargins left="1.69236111111111" right="0.75" top="1" bottom="1" header="0.5" footer="0.5"/>
  <pageSetup paperSize="9" orientation="landscape"/>
  <headerFooter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workbookViewId="0">
      <selection activeCell="L11" sqref="L11"/>
    </sheetView>
  </sheetViews>
  <sheetFormatPr defaultColWidth="9" defaultRowHeight="34" customHeight="1" outlineLevelCol="4"/>
  <cols>
    <col min="1" max="1" width="53.6333333333333" customWidth="1"/>
    <col min="2" max="2" width="24.3833333333333" style="1" customWidth="1"/>
    <col min="3" max="3" width="17.3833333333333" customWidth="1"/>
    <col min="4" max="4" width="21.25" customWidth="1"/>
    <col min="5" max="5" width="15.8833333333333" customWidth="1"/>
  </cols>
  <sheetData>
    <row r="1" ht="74" customHeight="1" spans="1:5">
      <c r="A1" s="110" t="s">
        <v>62</v>
      </c>
      <c r="B1" s="110"/>
      <c r="C1" s="110"/>
      <c r="D1" s="110"/>
      <c r="E1" s="110"/>
    </row>
    <row r="2" customHeight="1" spans="1:5">
      <c r="A2" s="112" t="s">
        <v>830</v>
      </c>
      <c r="B2" s="115"/>
      <c r="C2" s="112"/>
      <c r="D2" s="60" t="s">
        <v>102</v>
      </c>
      <c r="E2" s="60"/>
    </row>
    <row r="3" ht="62" customHeight="1" spans="1:5">
      <c r="A3" s="116" t="s">
        <v>231</v>
      </c>
      <c r="B3" s="25" t="s">
        <v>813</v>
      </c>
      <c r="C3" s="25" t="s">
        <v>814</v>
      </c>
      <c r="D3" s="25" t="s">
        <v>815</v>
      </c>
      <c r="E3" s="116" t="s">
        <v>208</v>
      </c>
    </row>
    <row r="4" customHeight="1" spans="1:5">
      <c r="A4" s="106" t="s">
        <v>816</v>
      </c>
      <c r="B4" s="107"/>
      <c r="C4" s="107"/>
      <c r="D4" s="107"/>
      <c r="E4" s="106"/>
    </row>
    <row r="5" customHeight="1" spans="1:5">
      <c r="A5" s="106" t="s">
        <v>817</v>
      </c>
      <c r="B5" s="107"/>
      <c r="C5" s="107"/>
      <c r="D5" s="107"/>
      <c r="E5" s="106"/>
    </row>
    <row r="6" customHeight="1" spans="1:5">
      <c r="A6" s="106" t="s">
        <v>818</v>
      </c>
      <c r="B6" s="107"/>
      <c r="C6" s="107"/>
      <c r="D6" s="107"/>
      <c r="E6" s="106"/>
    </row>
    <row r="7" customHeight="1" spans="1:5">
      <c r="A7" s="106" t="s">
        <v>819</v>
      </c>
      <c r="B7" s="107"/>
      <c r="C7" s="107"/>
      <c r="D7" s="107"/>
      <c r="E7" s="106"/>
    </row>
    <row r="8" customHeight="1" spans="1:5">
      <c r="A8" s="106" t="s">
        <v>820</v>
      </c>
      <c r="B8" s="107"/>
      <c r="C8" s="107"/>
      <c r="D8" s="107"/>
      <c r="E8" s="106"/>
    </row>
    <row r="9" customHeight="1" spans="1:5">
      <c r="A9" s="19" t="s">
        <v>758</v>
      </c>
      <c r="B9" s="107"/>
      <c r="C9" s="107"/>
      <c r="D9" s="107"/>
      <c r="E9" s="19"/>
    </row>
    <row r="10" customHeight="1" spans="1:5">
      <c r="A10" s="106" t="s">
        <v>796</v>
      </c>
      <c r="B10" s="107">
        <v>178</v>
      </c>
      <c r="C10" s="107">
        <v>167</v>
      </c>
      <c r="D10" s="107">
        <f>B10-C10</f>
        <v>11</v>
      </c>
      <c r="E10" s="106"/>
    </row>
    <row r="11" customHeight="1" spans="1:5">
      <c r="A11" s="106" t="s">
        <v>821</v>
      </c>
      <c r="B11" s="107">
        <v>178</v>
      </c>
      <c r="C11" s="107">
        <v>178</v>
      </c>
      <c r="D11" s="107"/>
      <c r="E11" s="106"/>
    </row>
    <row r="12" customHeight="1" spans="1:5">
      <c r="A12" s="19" t="s">
        <v>766</v>
      </c>
      <c r="B12" s="117">
        <f>SUM(B9:B11)</f>
        <v>356</v>
      </c>
      <c r="C12" s="117">
        <f>SUM(C9:C11)</f>
        <v>345</v>
      </c>
      <c r="D12" s="107">
        <f>B12-C12</f>
        <v>11</v>
      </c>
      <c r="E12" s="19"/>
    </row>
  </sheetData>
  <mergeCells count="2">
    <mergeCell ref="A1:E1"/>
    <mergeCell ref="D2:E2"/>
  </mergeCells>
  <pageMargins left="1.22013888888889" right="0.75" top="1" bottom="1" header="0.5" footer="0.5"/>
  <pageSetup paperSize="9" scale="95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H9" sqref="H9"/>
    </sheetView>
  </sheetViews>
  <sheetFormatPr defaultColWidth="9" defaultRowHeight="13.5" outlineLevelCol="4"/>
  <cols>
    <col min="1" max="1" width="52.6333333333333" customWidth="1"/>
    <col min="2" max="3" width="16.8916666666667" customWidth="1"/>
    <col min="4" max="4" width="19.1083333333333" style="109" customWidth="1"/>
    <col min="5" max="5" width="14.6666666666667" customWidth="1"/>
  </cols>
  <sheetData>
    <row r="1" ht="83" customHeight="1" spans="1:5">
      <c r="A1" s="110" t="s">
        <v>64</v>
      </c>
      <c r="B1" s="110"/>
      <c r="C1" s="110"/>
      <c r="D1" s="111"/>
      <c r="E1" s="110"/>
    </row>
    <row r="2" ht="18.75" spans="1:5">
      <c r="A2" s="112" t="s">
        <v>831</v>
      </c>
      <c r="B2" s="112"/>
      <c r="C2" s="112"/>
      <c r="D2" s="113" t="s">
        <v>823</v>
      </c>
      <c r="E2" s="114"/>
    </row>
    <row r="3" ht="66" customHeight="1" spans="1:5">
      <c r="A3" s="25" t="s">
        <v>231</v>
      </c>
      <c r="B3" s="25" t="s">
        <v>813</v>
      </c>
      <c r="C3" s="25" t="s">
        <v>814</v>
      </c>
      <c r="D3" s="25" t="s">
        <v>815</v>
      </c>
      <c r="E3" s="25" t="s">
        <v>208</v>
      </c>
    </row>
    <row r="4" ht="38" customHeight="1" spans="1:5">
      <c r="A4" s="106" t="s">
        <v>824</v>
      </c>
      <c r="B4" s="107">
        <v>178</v>
      </c>
      <c r="C4" s="107">
        <v>345</v>
      </c>
      <c r="D4" s="107">
        <f t="shared" ref="D4:D8" si="0">B4-C4</f>
        <v>-167</v>
      </c>
      <c r="E4" s="19"/>
    </row>
    <row r="5" ht="38" customHeight="1" spans="1:5">
      <c r="A5" s="106" t="s">
        <v>825</v>
      </c>
      <c r="B5" s="107"/>
      <c r="C5" s="107"/>
      <c r="D5" s="107"/>
      <c r="E5" s="19"/>
    </row>
    <row r="6" ht="38" customHeight="1" spans="1:5">
      <c r="A6" s="106" t="s">
        <v>826</v>
      </c>
      <c r="B6" s="107"/>
      <c r="C6" s="107"/>
      <c r="D6" s="107"/>
      <c r="E6" s="19"/>
    </row>
    <row r="7" ht="38" customHeight="1" spans="1:5">
      <c r="A7" s="106" t="s">
        <v>827</v>
      </c>
      <c r="B7" s="107"/>
      <c r="C7" s="107"/>
      <c r="D7" s="107">
        <f t="shared" si="0"/>
        <v>0</v>
      </c>
      <c r="E7" s="19"/>
    </row>
    <row r="8" ht="38" customHeight="1" spans="1:5">
      <c r="A8" s="19" t="s">
        <v>775</v>
      </c>
      <c r="B8" s="107">
        <f>SUM(B4:B7)</f>
        <v>178</v>
      </c>
      <c r="C8" s="107">
        <f>SUM(C4:C7)</f>
        <v>345</v>
      </c>
      <c r="D8" s="107">
        <f t="shared" si="0"/>
        <v>-167</v>
      </c>
      <c r="E8" s="19"/>
    </row>
    <row r="9" ht="38" customHeight="1" spans="1:5">
      <c r="A9" s="19" t="s">
        <v>828</v>
      </c>
      <c r="B9" s="107"/>
      <c r="C9" s="107"/>
      <c r="D9" s="107"/>
      <c r="E9" s="19"/>
    </row>
    <row r="10" ht="38" customHeight="1" spans="1:5">
      <c r="A10" s="106" t="s">
        <v>829</v>
      </c>
      <c r="B10" s="107">
        <v>178</v>
      </c>
      <c r="C10" s="107"/>
      <c r="D10" s="107">
        <f>B10-C10</f>
        <v>178</v>
      </c>
      <c r="E10" s="19"/>
    </row>
    <row r="11" ht="38" customHeight="1" spans="1:5">
      <c r="A11" s="19" t="s">
        <v>780</v>
      </c>
      <c r="B11" s="107">
        <f>SUM(B8:B10)</f>
        <v>356</v>
      </c>
      <c r="C11" s="107">
        <f>SUM(C8:C10)</f>
        <v>345</v>
      </c>
      <c r="D11" s="107">
        <f>B11-C11</f>
        <v>11</v>
      </c>
      <c r="E11" s="19"/>
    </row>
  </sheetData>
  <mergeCells count="2">
    <mergeCell ref="A1:E1"/>
    <mergeCell ref="D2:E2"/>
  </mergeCells>
  <pageMargins left="1.69236111111111" right="0.75" top="1" bottom="1" header="0.5" footer="0.5"/>
  <pageSetup paperSize="9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2"/>
  <sheetViews>
    <sheetView workbookViewId="0">
      <selection activeCell="F16" sqref="F16"/>
    </sheetView>
  </sheetViews>
  <sheetFormatPr defaultColWidth="9" defaultRowHeight="13.5" outlineLevelCol="3"/>
  <cols>
    <col min="1" max="1" width="61.3833333333333" customWidth="1"/>
    <col min="2" max="2" width="34.5" customWidth="1"/>
    <col min="3" max="3" width="28.3833333333333" customWidth="1"/>
    <col min="4" max="4" width="24.75" customWidth="1"/>
  </cols>
  <sheetData>
    <row r="1" ht="57" customHeight="1" spans="1:4">
      <c r="A1" s="104" t="s">
        <v>66</v>
      </c>
      <c r="B1" s="104"/>
      <c r="C1" s="104"/>
      <c r="D1" s="104"/>
    </row>
    <row r="2" ht="30" customHeight="1" spans="1:4">
      <c r="A2" s="4" t="s">
        <v>832</v>
      </c>
      <c r="B2" s="4"/>
      <c r="C2" s="6" t="s">
        <v>102</v>
      </c>
      <c r="D2" s="6"/>
    </row>
    <row r="3" ht="63" customHeight="1" spans="1:4">
      <c r="A3" s="25" t="s">
        <v>231</v>
      </c>
      <c r="B3" s="25" t="s">
        <v>211</v>
      </c>
      <c r="C3" s="25" t="s">
        <v>214</v>
      </c>
      <c r="D3" s="25" t="s">
        <v>208</v>
      </c>
    </row>
    <row r="4" ht="36" customHeight="1" spans="1:4">
      <c r="A4" s="106" t="s">
        <v>816</v>
      </c>
      <c r="B4" s="107"/>
      <c r="C4" s="107"/>
      <c r="D4" s="19"/>
    </row>
    <row r="5" ht="36" customHeight="1" spans="1:4">
      <c r="A5" s="106" t="s">
        <v>817</v>
      </c>
      <c r="B5" s="107"/>
      <c r="C5" s="107"/>
      <c r="D5" s="19"/>
    </row>
    <row r="6" ht="36" customHeight="1" spans="1:4">
      <c r="A6" s="106" t="s">
        <v>818</v>
      </c>
      <c r="B6" s="107"/>
      <c r="C6" s="107"/>
      <c r="D6" s="19"/>
    </row>
    <row r="7" ht="36" customHeight="1" spans="1:4">
      <c r="A7" s="106" t="s">
        <v>819</v>
      </c>
      <c r="B7" s="107"/>
      <c r="C7" s="107"/>
      <c r="D7" s="19"/>
    </row>
    <row r="8" ht="36" customHeight="1" spans="1:4">
      <c r="A8" s="106" t="s">
        <v>820</v>
      </c>
      <c r="B8" s="107"/>
      <c r="C8" s="107"/>
      <c r="D8" s="19"/>
    </row>
    <row r="9" ht="36" customHeight="1" spans="1:4">
      <c r="A9" s="19" t="s">
        <v>758</v>
      </c>
      <c r="B9" s="107"/>
      <c r="C9" s="107"/>
      <c r="D9" s="19"/>
    </row>
    <row r="10" ht="36" customHeight="1" spans="1:4">
      <c r="A10" s="108" t="s">
        <v>796</v>
      </c>
      <c r="B10" s="107">
        <v>167</v>
      </c>
      <c r="C10" s="107">
        <v>167</v>
      </c>
      <c r="D10" s="19"/>
    </row>
    <row r="11" ht="36" customHeight="1" spans="1:4">
      <c r="A11" s="108" t="s">
        <v>764</v>
      </c>
      <c r="B11" s="107">
        <v>178</v>
      </c>
      <c r="C11" s="107">
        <v>178</v>
      </c>
      <c r="D11" s="19"/>
    </row>
    <row r="12" ht="36" customHeight="1" spans="1:4">
      <c r="A12" s="19" t="s">
        <v>766</v>
      </c>
      <c r="B12" s="107">
        <f>SUM(B9:B11)</f>
        <v>345</v>
      </c>
      <c r="C12" s="107">
        <f>SUM(C9:C11)</f>
        <v>345</v>
      </c>
      <c r="D12" s="19"/>
    </row>
  </sheetData>
  <mergeCells count="2">
    <mergeCell ref="A1:D1"/>
    <mergeCell ref="C2:D2"/>
  </mergeCells>
  <pageMargins left="1.10208333333333" right="0.75" top="1" bottom="1" header="0.5" footer="0.5"/>
  <pageSetup paperSize="9" scale="86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"/>
  <sheetViews>
    <sheetView workbookViewId="0">
      <selection activeCell="H8" sqref="H8"/>
    </sheetView>
  </sheetViews>
  <sheetFormatPr defaultColWidth="9" defaultRowHeight="13.5" outlineLevelCol="3"/>
  <cols>
    <col min="1" max="1" width="51.8833333333333" customWidth="1"/>
    <col min="2" max="2" width="27.5" customWidth="1"/>
    <col min="3" max="3" width="30.3833333333333" customWidth="1"/>
    <col min="4" max="4" width="17.8833333333333" customWidth="1"/>
  </cols>
  <sheetData>
    <row r="1" ht="67" customHeight="1" spans="1:4">
      <c r="A1" s="104" t="s">
        <v>68</v>
      </c>
      <c r="B1" s="104"/>
      <c r="C1" s="104"/>
      <c r="D1" s="104"/>
    </row>
    <row r="2" ht="38" customHeight="1" spans="1:4">
      <c r="A2" s="4" t="s">
        <v>833</v>
      </c>
      <c r="B2" s="4"/>
      <c r="C2" s="6" t="s">
        <v>102</v>
      </c>
      <c r="D2" s="6"/>
    </row>
    <row r="3" ht="45" customHeight="1" spans="1:4">
      <c r="A3" s="105" t="s">
        <v>231</v>
      </c>
      <c r="B3" s="105" t="s">
        <v>211</v>
      </c>
      <c r="C3" s="105" t="s">
        <v>214</v>
      </c>
      <c r="D3" s="105" t="s">
        <v>208</v>
      </c>
    </row>
    <row r="4" ht="43" customHeight="1" spans="1:4">
      <c r="A4" s="106" t="s">
        <v>824</v>
      </c>
      <c r="B4" s="19">
        <v>345</v>
      </c>
      <c r="C4" s="19">
        <v>345</v>
      </c>
      <c r="D4" s="19"/>
    </row>
    <row r="5" ht="43" customHeight="1" spans="1:4">
      <c r="A5" s="106" t="s">
        <v>825</v>
      </c>
      <c r="B5" s="19"/>
      <c r="C5" s="19"/>
      <c r="D5" s="19"/>
    </row>
    <row r="6" ht="43" customHeight="1" spans="1:4">
      <c r="A6" s="106" t="s">
        <v>826</v>
      </c>
      <c r="B6" s="19"/>
      <c r="C6" s="19"/>
      <c r="D6" s="19"/>
    </row>
    <row r="7" ht="43" customHeight="1" spans="1:4">
      <c r="A7" s="106" t="s">
        <v>827</v>
      </c>
      <c r="B7" s="107"/>
      <c r="C7" s="107"/>
      <c r="D7" s="19"/>
    </row>
    <row r="8" ht="38" customHeight="1" spans="1:4">
      <c r="A8" s="19" t="s">
        <v>775</v>
      </c>
      <c r="B8" s="107">
        <f>SUM(B4:B7)</f>
        <v>345</v>
      </c>
      <c r="C8" s="107">
        <v>345</v>
      </c>
      <c r="D8" s="19"/>
    </row>
    <row r="9" ht="43" customHeight="1" spans="1:4">
      <c r="A9" s="106" t="s">
        <v>834</v>
      </c>
      <c r="B9" s="107"/>
      <c r="C9" s="107"/>
      <c r="D9" s="19"/>
    </row>
    <row r="10" ht="43" customHeight="1" spans="1:4">
      <c r="A10" s="19" t="s">
        <v>780</v>
      </c>
      <c r="B10" s="107">
        <f>SUM(B8:B9)</f>
        <v>345</v>
      </c>
      <c r="C10" s="107">
        <v>345</v>
      </c>
      <c r="D10" s="19"/>
    </row>
  </sheetData>
  <mergeCells count="2">
    <mergeCell ref="A1:D1"/>
    <mergeCell ref="C2:D2"/>
  </mergeCells>
  <pageMargins left="1.10208333333333" right="0.75" top="1" bottom="1" header="0.5" footer="0.5"/>
  <pageSetup paperSize="9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2"/>
  <sheetViews>
    <sheetView workbookViewId="0">
      <selection activeCell="F14" sqref="F14"/>
    </sheetView>
  </sheetViews>
  <sheetFormatPr defaultColWidth="9" defaultRowHeight="13.5" outlineLevelCol="3"/>
  <cols>
    <col min="1" max="1" width="61.3833333333333" customWidth="1"/>
    <col min="2" max="2" width="34.5" customWidth="1"/>
    <col min="3" max="3" width="28.3833333333333" customWidth="1"/>
    <col min="4" max="4" width="24.75" customWidth="1"/>
  </cols>
  <sheetData>
    <row r="1" ht="57" customHeight="1" spans="1:4">
      <c r="A1" s="104" t="s">
        <v>70</v>
      </c>
      <c r="B1" s="104"/>
      <c r="C1" s="104"/>
      <c r="D1" s="104"/>
    </row>
    <row r="2" ht="30" customHeight="1" spans="1:4">
      <c r="A2" s="4" t="s">
        <v>835</v>
      </c>
      <c r="B2" s="4"/>
      <c r="C2" s="6" t="s">
        <v>102</v>
      </c>
      <c r="D2" s="6"/>
    </row>
    <row r="3" ht="63" customHeight="1" spans="1:4">
      <c r="A3" s="25" t="s">
        <v>231</v>
      </c>
      <c r="B3" s="25" t="s">
        <v>211</v>
      </c>
      <c r="C3" s="25" t="s">
        <v>214</v>
      </c>
      <c r="D3" s="25" t="s">
        <v>208</v>
      </c>
    </row>
    <row r="4" ht="36" customHeight="1" spans="1:4">
      <c r="A4" s="106" t="s">
        <v>816</v>
      </c>
      <c r="B4" s="107"/>
      <c r="C4" s="107"/>
      <c r="D4" s="19"/>
    </row>
    <row r="5" ht="36" customHeight="1" spans="1:4">
      <c r="A5" s="106" t="s">
        <v>817</v>
      </c>
      <c r="B5" s="107"/>
      <c r="C5" s="107"/>
      <c r="D5" s="19"/>
    </row>
    <row r="6" ht="36" customHeight="1" spans="1:4">
      <c r="A6" s="106" t="s">
        <v>818</v>
      </c>
      <c r="B6" s="107"/>
      <c r="C6" s="107"/>
      <c r="D6" s="19"/>
    </row>
    <row r="7" ht="36" customHeight="1" spans="1:4">
      <c r="A7" s="106" t="s">
        <v>819</v>
      </c>
      <c r="B7" s="107"/>
      <c r="C7" s="107"/>
      <c r="D7" s="19"/>
    </row>
    <row r="8" ht="36" customHeight="1" spans="1:4">
      <c r="A8" s="106" t="s">
        <v>820</v>
      </c>
      <c r="B8" s="107"/>
      <c r="C8" s="107"/>
      <c r="D8" s="19"/>
    </row>
    <row r="9" ht="36" customHeight="1" spans="1:4">
      <c r="A9" s="19" t="s">
        <v>758</v>
      </c>
      <c r="B9" s="107"/>
      <c r="C9" s="107"/>
      <c r="D9" s="19"/>
    </row>
    <row r="10" ht="36" customHeight="1" spans="1:4">
      <c r="A10" s="108" t="s">
        <v>796</v>
      </c>
      <c r="B10" s="107">
        <v>167</v>
      </c>
      <c r="C10" s="107">
        <v>167</v>
      </c>
      <c r="D10" s="19"/>
    </row>
    <row r="11" ht="36" customHeight="1" spans="1:4">
      <c r="A11" s="108" t="s">
        <v>764</v>
      </c>
      <c r="B11" s="107">
        <v>178</v>
      </c>
      <c r="C11" s="107">
        <v>178</v>
      </c>
      <c r="D11" s="19"/>
    </row>
    <row r="12" ht="36" customHeight="1" spans="1:4">
      <c r="A12" s="19" t="s">
        <v>766</v>
      </c>
      <c r="B12" s="107">
        <f>SUM(B9:B11)</f>
        <v>345</v>
      </c>
      <c r="C12" s="107">
        <f>SUM(C9:C11)</f>
        <v>345</v>
      </c>
      <c r="D12" s="19"/>
    </row>
  </sheetData>
  <mergeCells count="2">
    <mergeCell ref="A1:D1"/>
    <mergeCell ref="C2:D2"/>
  </mergeCells>
  <pageMargins left="1.10208333333333" right="0.75" top="1" bottom="1" header="0.5" footer="0.5"/>
  <pageSetup paperSize="9" scale="86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"/>
  <sheetViews>
    <sheetView workbookViewId="0">
      <selection activeCell="H6" sqref="H6"/>
    </sheetView>
  </sheetViews>
  <sheetFormatPr defaultColWidth="9" defaultRowHeight="13.5" outlineLevelCol="3"/>
  <cols>
    <col min="1" max="1" width="51.8833333333333" customWidth="1"/>
    <col min="2" max="2" width="27.5" customWidth="1"/>
    <col min="3" max="3" width="30.3833333333333" customWidth="1"/>
    <col min="4" max="4" width="17.8833333333333" customWidth="1"/>
  </cols>
  <sheetData>
    <row r="1" ht="67" customHeight="1" spans="1:4">
      <c r="A1" s="104" t="s">
        <v>72</v>
      </c>
      <c r="B1" s="104"/>
      <c r="C1" s="104"/>
      <c r="D1" s="104"/>
    </row>
    <row r="2" ht="38" customHeight="1" spans="1:4">
      <c r="A2" s="4" t="s">
        <v>836</v>
      </c>
      <c r="B2" s="4"/>
      <c r="C2" s="6" t="s">
        <v>102</v>
      </c>
      <c r="D2" s="6"/>
    </row>
    <row r="3" ht="45" customHeight="1" spans="1:4">
      <c r="A3" s="105" t="s">
        <v>231</v>
      </c>
      <c r="B3" s="105" t="s">
        <v>211</v>
      </c>
      <c r="C3" s="105" t="s">
        <v>214</v>
      </c>
      <c r="D3" s="105" t="s">
        <v>208</v>
      </c>
    </row>
    <row r="4" ht="43" customHeight="1" spans="1:4">
      <c r="A4" s="106" t="s">
        <v>824</v>
      </c>
      <c r="B4" s="19">
        <v>345</v>
      </c>
      <c r="C4" s="19">
        <v>345</v>
      </c>
      <c r="D4" s="19"/>
    </row>
    <row r="5" ht="43" customHeight="1" spans="1:4">
      <c r="A5" s="106" t="s">
        <v>825</v>
      </c>
      <c r="B5" s="19"/>
      <c r="C5" s="19"/>
      <c r="D5" s="19"/>
    </row>
    <row r="6" ht="43" customHeight="1" spans="1:4">
      <c r="A6" s="106" t="s">
        <v>826</v>
      </c>
      <c r="B6" s="19"/>
      <c r="C6" s="19"/>
      <c r="D6" s="19"/>
    </row>
    <row r="7" ht="43" customHeight="1" spans="1:4">
      <c r="A7" s="106" t="s">
        <v>827</v>
      </c>
      <c r="B7" s="107"/>
      <c r="C7" s="107"/>
      <c r="D7" s="19"/>
    </row>
    <row r="8" ht="38" customHeight="1" spans="1:4">
      <c r="A8" s="19" t="s">
        <v>775</v>
      </c>
      <c r="B8" s="107">
        <f>SUM(B4:B7)</f>
        <v>345</v>
      </c>
      <c r="C8" s="107">
        <f>SUM(C4:C7)</f>
        <v>345</v>
      </c>
      <c r="D8" s="19"/>
    </row>
    <row r="9" ht="43" customHeight="1" spans="1:4">
      <c r="A9" s="106" t="s">
        <v>834</v>
      </c>
      <c r="B9" s="107"/>
      <c r="C9" s="107"/>
      <c r="D9" s="19"/>
    </row>
    <row r="10" ht="43" customHeight="1" spans="1:4">
      <c r="A10" s="19" t="s">
        <v>780</v>
      </c>
      <c r="B10" s="107">
        <f>SUM(B8:B9)</f>
        <v>345</v>
      </c>
      <c r="C10" s="107">
        <f>SUM(C8:C9)</f>
        <v>345</v>
      </c>
      <c r="D10" s="19"/>
    </row>
  </sheetData>
  <mergeCells count="2">
    <mergeCell ref="A1:D1"/>
    <mergeCell ref="C2:D2"/>
  </mergeCells>
  <pageMargins left="1.10208333333333" right="0.75" top="1" bottom="1" header="0.5" footer="0.5"/>
  <pageSetup paperSize="9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5"/>
  <sheetViews>
    <sheetView workbookViewId="0">
      <selection activeCell="H22" sqref="H22"/>
    </sheetView>
  </sheetViews>
  <sheetFormatPr defaultColWidth="9" defaultRowHeight="13.5" outlineLevelRow="4" outlineLevelCol="2"/>
  <cols>
    <col min="1" max="1" width="47.1333333333333" customWidth="1"/>
    <col min="2" max="2" width="21.3833333333333" customWidth="1"/>
    <col min="3" max="3" width="18" customWidth="1"/>
  </cols>
  <sheetData>
    <row r="1" ht="96" customHeight="1" spans="1:3">
      <c r="A1" s="100" t="s">
        <v>837</v>
      </c>
      <c r="B1" s="100"/>
      <c r="C1" s="100"/>
    </row>
    <row r="2" ht="42" customHeight="1" spans="1:3">
      <c r="A2" s="101" t="s">
        <v>838</v>
      </c>
      <c r="B2" s="101"/>
      <c r="C2" s="60" t="s">
        <v>102</v>
      </c>
    </row>
    <row r="3" ht="55" customHeight="1" spans="1:3">
      <c r="A3" s="68" t="s">
        <v>231</v>
      </c>
      <c r="B3" s="68" t="s">
        <v>232</v>
      </c>
      <c r="C3" s="68" t="s">
        <v>208</v>
      </c>
    </row>
    <row r="4" ht="44" customHeight="1" spans="1:3">
      <c r="A4" s="102" t="s">
        <v>839</v>
      </c>
      <c r="B4" s="103">
        <f>SUM(B5:B5)</f>
        <v>178</v>
      </c>
      <c r="C4" s="103"/>
    </row>
    <row r="5" ht="44" customHeight="1" spans="1:3">
      <c r="A5" s="102" t="s">
        <v>840</v>
      </c>
      <c r="B5" s="103">
        <v>178</v>
      </c>
      <c r="C5" s="103"/>
    </row>
  </sheetData>
  <mergeCells count="1">
    <mergeCell ref="A1:C1"/>
  </mergeCells>
  <pageMargins left="0.786805555555556" right="0.75" top="1" bottom="1" header="0.5" footer="0.5"/>
  <pageSetup paperSize="9" fitToHeight="0" orientation="portrait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workbookViewId="0">
      <selection activeCell="F21" sqref="F21"/>
    </sheetView>
  </sheetViews>
  <sheetFormatPr defaultColWidth="9" defaultRowHeight="13.5" outlineLevelRow="4" outlineLevelCol="2"/>
  <cols>
    <col min="1" max="1" width="46" customWidth="1"/>
    <col min="2" max="2" width="21.3833333333333" customWidth="1"/>
    <col min="3" max="3" width="18" customWidth="1"/>
  </cols>
  <sheetData>
    <row r="1" ht="111" customHeight="1" spans="1:3">
      <c r="A1" s="100" t="s">
        <v>74</v>
      </c>
      <c r="B1" s="100"/>
      <c r="C1" s="100"/>
    </row>
    <row r="2" ht="48" customHeight="1" spans="1:3">
      <c r="A2" s="101" t="s">
        <v>841</v>
      </c>
      <c r="B2" s="101"/>
      <c r="C2" s="60" t="s">
        <v>102</v>
      </c>
    </row>
    <row r="3" ht="55" customHeight="1" spans="1:3">
      <c r="A3" s="68" t="s">
        <v>231</v>
      </c>
      <c r="B3" s="68" t="s">
        <v>232</v>
      </c>
      <c r="C3" s="68" t="s">
        <v>208</v>
      </c>
    </row>
    <row r="4" ht="44" customHeight="1" spans="1:3">
      <c r="A4" s="102" t="s">
        <v>839</v>
      </c>
      <c r="B4" s="103">
        <f>SUM(B5:B5)</f>
        <v>167</v>
      </c>
      <c r="C4" s="103"/>
    </row>
    <row r="5" ht="44" customHeight="1" spans="1:3">
      <c r="A5" s="102" t="s">
        <v>840</v>
      </c>
      <c r="B5" s="103">
        <v>167</v>
      </c>
      <c r="C5" s="103"/>
    </row>
  </sheetData>
  <mergeCells count="1">
    <mergeCell ref="A1:C1"/>
  </mergeCells>
  <pageMargins left="0.786805555555556" right="0.75" top="1" bottom="1" header="0.5" footer="0.5"/>
  <pageSetup paperSize="9" orientation="portrait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1"/>
  <sheetViews>
    <sheetView topLeftCell="A2" workbookViewId="0">
      <selection activeCell="K13" sqref="K13"/>
    </sheetView>
  </sheetViews>
  <sheetFormatPr defaultColWidth="9" defaultRowHeight="13.5" outlineLevelCol="4"/>
  <cols>
    <col min="1" max="1" width="67.1083333333333" customWidth="1"/>
    <col min="2" max="2" width="24.25" style="82" customWidth="1"/>
    <col min="3" max="3" width="15.775" customWidth="1"/>
    <col min="4" max="4" width="20.3333333333333" customWidth="1"/>
    <col min="5" max="5" width="17.4416666666667" customWidth="1"/>
  </cols>
  <sheetData>
    <row r="1" ht="45" customHeight="1" spans="1:5">
      <c r="A1" s="38" t="s">
        <v>842</v>
      </c>
      <c r="B1" s="79"/>
      <c r="C1" s="38"/>
      <c r="D1" s="38"/>
      <c r="E1" s="38"/>
    </row>
    <row r="2" ht="18.75" spans="1:5">
      <c r="A2" s="59" t="s">
        <v>843</v>
      </c>
      <c r="B2" s="83"/>
      <c r="C2" s="39"/>
      <c r="D2" s="60" t="s">
        <v>102</v>
      </c>
      <c r="E2" s="60"/>
    </row>
    <row r="3" ht="61" customHeight="1" spans="1:5">
      <c r="A3" s="41" t="s">
        <v>784</v>
      </c>
      <c r="B3" s="84" t="s">
        <v>813</v>
      </c>
      <c r="C3" s="43" t="s">
        <v>814</v>
      </c>
      <c r="D3" s="41" t="s">
        <v>815</v>
      </c>
      <c r="E3" s="44" t="s">
        <v>208</v>
      </c>
    </row>
    <row r="4" ht="26" customHeight="1" spans="1:5">
      <c r="A4" s="85" t="s">
        <v>844</v>
      </c>
      <c r="B4" s="86">
        <f>SUM(B5:B11)</f>
        <v>34220.423125</v>
      </c>
      <c r="C4" s="87">
        <f>SUM(C5:C11)</f>
        <v>25777.0624</v>
      </c>
      <c r="D4" s="33">
        <f>B4/C4</f>
        <v>1.32755325622364</v>
      </c>
      <c r="E4" s="47"/>
    </row>
    <row r="5" ht="26" customHeight="1" spans="1:5">
      <c r="A5" s="85" t="s">
        <v>845</v>
      </c>
      <c r="B5" s="88">
        <v>5089.605</v>
      </c>
      <c r="C5" s="89">
        <v>3785.62</v>
      </c>
      <c r="D5" s="33">
        <f t="shared" ref="D5:D11" si="0">B5/C5</f>
        <v>1.34445744686471</v>
      </c>
      <c r="E5" s="47"/>
    </row>
    <row r="6" ht="26" customHeight="1" spans="1:5">
      <c r="A6" s="85" t="s">
        <v>846</v>
      </c>
      <c r="B6" s="88">
        <v>27246.910975</v>
      </c>
      <c r="C6" s="89">
        <v>21442.4424</v>
      </c>
      <c r="D6" s="33">
        <f t="shared" si="0"/>
        <v>1.27069997282586</v>
      </c>
      <c r="E6" s="47"/>
    </row>
    <row r="7" ht="26" customHeight="1" spans="1:5">
      <c r="A7" s="85" t="s">
        <v>847</v>
      </c>
      <c r="B7" s="88">
        <v>858.080939</v>
      </c>
      <c r="C7" s="89">
        <v>80</v>
      </c>
      <c r="D7" s="33">
        <f t="shared" si="0"/>
        <v>10.7260117375</v>
      </c>
      <c r="E7" s="47"/>
    </row>
    <row r="8" ht="26" customHeight="1" spans="1:5">
      <c r="A8" s="85" t="s">
        <v>848</v>
      </c>
      <c r="B8" s="88">
        <v>743.883012</v>
      </c>
      <c r="C8" s="89">
        <v>360</v>
      </c>
      <c r="D8" s="33">
        <f t="shared" si="0"/>
        <v>2.0663417</v>
      </c>
      <c r="E8" s="47"/>
    </row>
    <row r="9" ht="26" customHeight="1" spans="1:5">
      <c r="A9" s="90" t="s">
        <v>849</v>
      </c>
      <c r="B9" s="88">
        <v>138.418666</v>
      </c>
      <c r="C9" s="89">
        <v>105</v>
      </c>
      <c r="D9" s="33">
        <f t="shared" si="0"/>
        <v>1.31827300952381</v>
      </c>
      <c r="E9" s="47"/>
    </row>
    <row r="10" ht="26" customHeight="1" spans="1:5">
      <c r="A10" s="91" t="s">
        <v>850</v>
      </c>
      <c r="B10" s="92">
        <v>3</v>
      </c>
      <c r="C10" s="89">
        <v>4</v>
      </c>
      <c r="D10" s="33">
        <f t="shared" si="0"/>
        <v>0.75</v>
      </c>
      <c r="E10" s="47"/>
    </row>
    <row r="11" ht="26" customHeight="1" spans="1:5">
      <c r="A11" s="91" t="s">
        <v>122</v>
      </c>
      <c r="B11" s="88">
        <v>140.524533</v>
      </c>
      <c r="C11" s="89">
        <v>0</v>
      </c>
      <c r="D11" s="33"/>
      <c r="E11" s="47"/>
    </row>
    <row r="12" ht="26" customHeight="1" spans="1:5">
      <c r="A12" s="85" t="s">
        <v>851</v>
      </c>
      <c r="B12" s="86">
        <f>SUM(B13:B16)</f>
        <v>48394.881436</v>
      </c>
      <c r="C12" s="87">
        <f>SUM(C13:C16)</f>
        <v>46977.672137</v>
      </c>
      <c r="D12" s="33">
        <f t="shared" ref="D12:D21" si="1">B12/C12</f>
        <v>1.03016772084549</v>
      </c>
      <c r="E12" s="47"/>
    </row>
    <row r="13" ht="26" customHeight="1" spans="1:5">
      <c r="A13" s="93" t="s">
        <v>852</v>
      </c>
      <c r="B13" s="88">
        <v>17740.311737</v>
      </c>
      <c r="C13" s="89">
        <v>17142.672137</v>
      </c>
      <c r="D13" s="33">
        <f t="shared" si="1"/>
        <v>1.0348626862384</v>
      </c>
      <c r="E13" s="47"/>
    </row>
    <row r="14" ht="26" customHeight="1" spans="1:5">
      <c r="A14" s="94" t="s">
        <v>846</v>
      </c>
      <c r="B14" s="88">
        <v>29168</v>
      </c>
      <c r="C14" s="89">
        <v>29312</v>
      </c>
      <c r="D14" s="33">
        <f t="shared" si="1"/>
        <v>0.995087336244541</v>
      </c>
      <c r="E14" s="47"/>
    </row>
    <row r="15" ht="26" customHeight="1" spans="1:5">
      <c r="A15" s="94" t="s">
        <v>847</v>
      </c>
      <c r="B15" s="88">
        <v>17.693547</v>
      </c>
      <c r="C15" s="89">
        <v>13</v>
      </c>
      <c r="D15" s="33">
        <f t="shared" si="1"/>
        <v>1.36104207692308</v>
      </c>
      <c r="E15" s="47"/>
    </row>
    <row r="16" ht="26" customHeight="1" spans="1:5">
      <c r="A16" s="95" t="s">
        <v>849</v>
      </c>
      <c r="B16" s="88">
        <v>1468.876152</v>
      </c>
      <c r="C16" s="89">
        <v>510</v>
      </c>
      <c r="D16" s="33">
        <f t="shared" si="1"/>
        <v>2.88014931764706</v>
      </c>
      <c r="E16" s="47"/>
    </row>
    <row r="17" ht="26" customHeight="1" spans="1:5">
      <c r="A17" s="96" t="s">
        <v>758</v>
      </c>
      <c r="B17" s="86">
        <f>B4+B12</f>
        <v>82615.304561</v>
      </c>
      <c r="C17" s="87">
        <f>C4+C12</f>
        <v>72754.734537</v>
      </c>
      <c r="D17" s="33">
        <f t="shared" si="1"/>
        <v>1.13553166109053</v>
      </c>
      <c r="E17" s="47"/>
    </row>
    <row r="18" ht="26" customHeight="1" spans="1:5">
      <c r="A18" s="97" t="s">
        <v>853</v>
      </c>
      <c r="B18" s="86">
        <f>SUM(B19:B20)</f>
        <v>31585.184077</v>
      </c>
      <c r="C18" s="87">
        <f>SUM(C19:C20)</f>
        <v>34264.910604</v>
      </c>
      <c r="D18" s="33">
        <f t="shared" si="1"/>
        <v>0.92179385617054</v>
      </c>
      <c r="E18" s="47"/>
    </row>
    <row r="19" ht="26" customHeight="1" spans="1:5">
      <c r="A19" s="98" t="s">
        <v>854</v>
      </c>
      <c r="B19" s="88">
        <v>29229.641242</v>
      </c>
      <c r="C19" s="89">
        <v>30829.431796</v>
      </c>
      <c r="D19" s="33">
        <f t="shared" si="1"/>
        <v>0.948108334769648</v>
      </c>
      <c r="E19" s="47"/>
    </row>
    <row r="20" ht="26" customHeight="1" spans="1:5">
      <c r="A20" s="98" t="s">
        <v>855</v>
      </c>
      <c r="B20" s="88">
        <v>2355.542835</v>
      </c>
      <c r="C20" s="89">
        <v>3435.478808</v>
      </c>
      <c r="D20" s="33">
        <f t="shared" si="1"/>
        <v>0.685651976520647</v>
      </c>
      <c r="E20" s="47"/>
    </row>
    <row r="21" ht="26" customHeight="1" spans="1:5">
      <c r="A21" s="99" t="s">
        <v>766</v>
      </c>
      <c r="B21" s="86">
        <f>B17+B18</f>
        <v>114200.488638</v>
      </c>
      <c r="C21" s="86">
        <f>C17+C18</f>
        <v>107019.645141</v>
      </c>
      <c r="D21" s="33"/>
      <c r="E21" s="47"/>
    </row>
  </sheetData>
  <mergeCells count="2">
    <mergeCell ref="A1:E1"/>
    <mergeCell ref="D2:E2"/>
  </mergeCells>
  <pageMargins left="1.37777777777778" right="0.751388888888889" top="1" bottom="1" header="0.5" footer="0.5"/>
  <pageSetup paperSize="9" scale="81" fitToWidth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C25"/>
  <sheetViews>
    <sheetView workbookViewId="0">
      <selection activeCell="D30" sqref="D30"/>
    </sheetView>
  </sheetViews>
  <sheetFormatPr defaultColWidth="9" defaultRowHeight="13.5"/>
  <cols>
    <col min="1" max="1" width="31.5" customWidth="1"/>
    <col min="2" max="2" width="15.1333333333333" customWidth="1"/>
    <col min="3" max="3" width="19.6333333333333" customWidth="1"/>
    <col min="4" max="4" width="16.8833333333333" customWidth="1"/>
    <col min="5" max="5" width="11.25" customWidth="1"/>
    <col min="6" max="6" width="10.1333333333333" customWidth="1"/>
    <col min="7" max="7" width="12.1083333333333" customWidth="1"/>
  </cols>
  <sheetData>
    <row r="1" ht="38" customHeight="1" spans="1:8">
      <c r="A1" s="277" t="s">
        <v>10</v>
      </c>
      <c r="B1" s="281"/>
      <c r="C1" s="281"/>
      <c r="D1" s="281"/>
      <c r="E1" s="281"/>
      <c r="F1" s="281"/>
      <c r="G1" s="281"/>
      <c r="H1" s="277"/>
    </row>
    <row r="2" spans="1:8">
      <c r="A2" s="412" t="s">
        <v>124</v>
      </c>
      <c r="B2" s="218"/>
      <c r="C2" s="218"/>
      <c r="D2" s="218"/>
      <c r="E2" s="218"/>
      <c r="F2" s="413" t="s">
        <v>125</v>
      </c>
      <c r="G2" s="413"/>
      <c r="H2" s="413"/>
    </row>
    <row r="3" s="275" customFormat="1" ht="21" customHeight="1" spans="1:8">
      <c r="A3" s="288" t="s">
        <v>126</v>
      </c>
      <c r="B3" s="414" t="s">
        <v>104</v>
      </c>
      <c r="C3" s="414" t="s">
        <v>127</v>
      </c>
      <c r="D3" s="288" t="s">
        <v>128</v>
      </c>
      <c r="E3" s="288" t="s">
        <v>129</v>
      </c>
      <c r="F3" s="415" t="s">
        <v>130</v>
      </c>
      <c r="G3" s="416"/>
      <c r="H3" s="288" t="s">
        <v>131</v>
      </c>
    </row>
    <row r="4" s="275" customFormat="1" ht="23" customHeight="1" spans="1:8">
      <c r="A4" s="293"/>
      <c r="B4" s="417"/>
      <c r="C4" s="417"/>
      <c r="D4" s="293"/>
      <c r="E4" s="293"/>
      <c r="F4" s="418" t="s">
        <v>110</v>
      </c>
      <c r="G4" s="419" t="s">
        <v>112</v>
      </c>
      <c r="H4" s="293"/>
    </row>
    <row r="5" s="276" customFormat="1" ht="19" customHeight="1" spans="1:8">
      <c r="A5" s="269" t="s">
        <v>132</v>
      </c>
      <c r="B5" s="420">
        <v>33462</v>
      </c>
      <c r="C5" s="421">
        <v>33465</v>
      </c>
      <c r="D5" s="422">
        <f t="shared" ref="D5:D17" si="0">B5/C5</f>
        <v>0.9999103541013</v>
      </c>
      <c r="E5" s="420">
        <v>32391</v>
      </c>
      <c r="F5" s="423">
        <f t="shared" ref="F5:F25" si="1">B5-E5</f>
        <v>1071</v>
      </c>
      <c r="G5" s="422">
        <f t="shared" ref="G5:G25" si="2">F5/E5</f>
        <v>0.0330647402056127</v>
      </c>
      <c r="H5" s="424"/>
    </row>
    <row r="6" s="276" customFormat="1" ht="19" customHeight="1" spans="1:8">
      <c r="A6" s="269" t="s">
        <v>133</v>
      </c>
      <c r="B6" s="420">
        <v>10018</v>
      </c>
      <c r="C6" s="421">
        <v>10020</v>
      </c>
      <c r="D6" s="422">
        <f t="shared" si="0"/>
        <v>0.999800399201597</v>
      </c>
      <c r="E6" s="420">
        <v>10751</v>
      </c>
      <c r="F6" s="423">
        <f t="shared" si="1"/>
        <v>-733</v>
      </c>
      <c r="G6" s="422">
        <f t="shared" si="2"/>
        <v>-0.0681797042135615</v>
      </c>
      <c r="H6" s="425"/>
    </row>
    <row r="7" s="276" customFormat="1" ht="19" customHeight="1" spans="1:8">
      <c r="A7" s="269" t="s">
        <v>134</v>
      </c>
      <c r="B7" s="420">
        <v>70785</v>
      </c>
      <c r="C7" s="421">
        <v>70800</v>
      </c>
      <c r="D7" s="422">
        <f t="shared" si="0"/>
        <v>0.99978813559322</v>
      </c>
      <c r="E7" s="420">
        <v>70781</v>
      </c>
      <c r="F7" s="423">
        <f t="shared" si="1"/>
        <v>4</v>
      </c>
      <c r="G7" s="422"/>
      <c r="H7" s="426"/>
    </row>
    <row r="8" s="276" customFormat="1" ht="19" customHeight="1" spans="1:8">
      <c r="A8" s="269" t="s">
        <v>135</v>
      </c>
      <c r="B8" s="420">
        <v>4469</v>
      </c>
      <c r="C8" s="421">
        <v>4440</v>
      </c>
      <c r="D8" s="422">
        <f t="shared" si="0"/>
        <v>1.00653153153153</v>
      </c>
      <c r="E8" s="420">
        <v>4339</v>
      </c>
      <c r="F8" s="423">
        <f t="shared" si="1"/>
        <v>130</v>
      </c>
      <c r="G8" s="422">
        <f t="shared" si="2"/>
        <v>0.0299608204655451</v>
      </c>
      <c r="H8" s="424"/>
    </row>
    <row r="9" s="276" customFormat="1" ht="19" customHeight="1" spans="1:8">
      <c r="A9" s="269" t="s">
        <v>136</v>
      </c>
      <c r="B9" s="427">
        <v>7605</v>
      </c>
      <c r="C9" s="421">
        <v>7600</v>
      </c>
      <c r="D9" s="422">
        <f t="shared" si="0"/>
        <v>1.00065789473684</v>
      </c>
      <c r="E9" s="427">
        <v>7831</v>
      </c>
      <c r="F9" s="423">
        <f t="shared" si="1"/>
        <v>-226</v>
      </c>
      <c r="G9" s="422">
        <f t="shared" si="2"/>
        <v>-0.0288596603243519</v>
      </c>
      <c r="H9" s="424"/>
    </row>
    <row r="10" s="276" customFormat="1" ht="19" customHeight="1" spans="1:8">
      <c r="A10" s="269" t="s">
        <v>137</v>
      </c>
      <c r="B10" s="427">
        <v>98606</v>
      </c>
      <c r="C10" s="421">
        <v>99000</v>
      </c>
      <c r="D10" s="422">
        <f t="shared" si="0"/>
        <v>0.996020202020202</v>
      </c>
      <c r="E10" s="427">
        <v>72382</v>
      </c>
      <c r="F10" s="423">
        <f t="shared" si="1"/>
        <v>26224</v>
      </c>
      <c r="G10" s="422">
        <f t="shared" si="2"/>
        <v>0.362300019341825</v>
      </c>
      <c r="H10" s="424"/>
    </row>
    <row r="11" s="276" customFormat="1" ht="19" customHeight="1" spans="1:8">
      <c r="A11" s="269" t="s">
        <v>138</v>
      </c>
      <c r="B11" s="427">
        <v>26707</v>
      </c>
      <c r="C11" s="421">
        <v>26700</v>
      </c>
      <c r="D11" s="422">
        <f t="shared" si="0"/>
        <v>1.00026217228464</v>
      </c>
      <c r="E11" s="427">
        <v>26782</v>
      </c>
      <c r="F11" s="423">
        <f t="shared" si="1"/>
        <v>-75</v>
      </c>
      <c r="G11" s="422">
        <f t="shared" si="2"/>
        <v>-0.00280038832051378</v>
      </c>
      <c r="H11" s="424"/>
    </row>
    <row r="12" s="276" customFormat="1" ht="19" customHeight="1" spans="1:8">
      <c r="A12" s="269" t="s">
        <v>139</v>
      </c>
      <c r="B12" s="427">
        <v>15641</v>
      </c>
      <c r="C12" s="421">
        <v>16000</v>
      </c>
      <c r="D12" s="422">
        <f t="shared" si="0"/>
        <v>0.9775625</v>
      </c>
      <c r="E12" s="427">
        <v>7301</v>
      </c>
      <c r="F12" s="423">
        <f t="shared" si="1"/>
        <v>8340</v>
      </c>
      <c r="G12" s="422">
        <f t="shared" si="2"/>
        <v>1.14230927270237</v>
      </c>
      <c r="H12" s="424"/>
    </row>
    <row r="13" s="276" customFormat="1" ht="19" customHeight="1" spans="1:8">
      <c r="A13" s="269" t="s">
        <v>140</v>
      </c>
      <c r="B13" s="428">
        <v>14548</v>
      </c>
      <c r="C13" s="421">
        <v>14500</v>
      </c>
      <c r="D13" s="422">
        <f t="shared" si="0"/>
        <v>1.00331034482759</v>
      </c>
      <c r="E13" s="428">
        <v>11869</v>
      </c>
      <c r="F13" s="423">
        <f t="shared" si="1"/>
        <v>2679</v>
      </c>
      <c r="G13" s="422">
        <f t="shared" si="2"/>
        <v>0.225714044991153</v>
      </c>
      <c r="H13" s="424"/>
    </row>
    <row r="14" s="276" customFormat="1" ht="19" customHeight="1" spans="1:8">
      <c r="A14" s="269" t="s">
        <v>141</v>
      </c>
      <c r="B14" s="427">
        <v>76061</v>
      </c>
      <c r="C14" s="421">
        <v>76988</v>
      </c>
      <c r="D14" s="422">
        <f t="shared" si="0"/>
        <v>0.987959162466878</v>
      </c>
      <c r="E14" s="427">
        <v>72770</v>
      </c>
      <c r="F14" s="423">
        <f t="shared" si="1"/>
        <v>3291</v>
      </c>
      <c r="G14" s="422">
        <f t="shared" si="2"/>
        <v>0.0452246805002061</v>
      </c>
      <c r="H14" s="424"/>
    </row>
    <row r="15" s="276" customFormat="1" ht="19" customHeight="1" spans="1:8">
      <c r="A15" s="269" t="s">
        <v>142</v>
      </c>
      <c r="B15" s="427">
        <v>13207</v>
      </c>
      <c r="C15" s="421">
        <v>13200</v>
      </c>
      <c r="D15" s="422">
        <f t="shared" si="0"/>
        <v>1.0005303030303</v>
      </c>
      <c r="E15" s="427">
        <v>10490</v>
      </c>
      <c r="F15" s="423">
        <f t="shared" si="1"/>
        <v>2717</v>
      </c>
      <c r="G15" s="422">
        <f t="shared" si="2"/>
        <v>0.259008579599619</v>
      </c>
      <c r="H15" s="424"/>
    </row>
    <row r="16" s="276" customFormat="1" ht="19" customHeight="1" spans="1:8">
      <c r="A16" s="269" t="s">
        <v>143</v>
      </c>
      <c r="B16" s="427">
        <v>1920</v>
      </c>
      <c r="C16" s="421">
        <v>1930</v>
      </c>
      <c r="D16" s="422">
        <f t="shared" si="0"/>
        <v>0.994818652849741</v>
      </c>
      <c r="E16" s="427">
        <v>5255</v>
      </c>
      <c r="F16" s="423">
        <f t="shared" si="1"/>
        <v>-3335</v>
      </c>
      <c r="G16" s="422">
        <f t="shared" si="2"/>
        <v>-0.634633682207422</v>
      </c>
      <c r="H16" s="424"/>
    </row>
    <row r="17" s="276" customFormat="1" ht="19" customHeight="1" spans="1:159">
      <c r="A17" s="269" t="s">
        <v>144</v>
      </c>
      <c r="B17" s="427">
        <v>253</v>
      </c>
      <c r="C17" s="421">
        <v>255</v>
      </c>
      <c r="D17" s="422">
        <f t="shared" si="0"/>
        <v>0.992156862745098</v>
      </c>
      <c r="E17" s="427">
        <v>400</v>
      </c>
      <c r="F17" s="423">
        <f t="shared" si="1"/>
        <v>-147</v>
      </c>
      <c r="G17" s="422">
        <f t="shared" si="2"/>
        <v>-0.3675</v>
      </c>
      <c r="H17" s="424"/>
    </row>
    <row r="18" s="276" customFormat="1" ht="19" customHeight="1" spans="1:159">
      <c r="A18" s="269" t="s">
        <v>145</v>
      </c>
      <c r="B18" s="428">
        <v>0</v>
      </c>
      <c r="C18" s="423">
        <v>0</v>
      </c>
      <c r="D18" s="422"/>
      <c r="E18" s="428">
        <v>72</v>
      </c>
      <c r="F18" s="423">
        <f t="shared" si="1"/>
        <v>-72</v>
      </c>
      <c r="G18" s="422">
        <f t="shared" si="2"/>
        <v>-1</v>
      </c>
      <c r="H18" s="424"/>
    </row>
    <row r="19" s="276" customFormat="1" ht="19" customHeight="1" spans="1:159">
      <c r="A19" s="269" t="s">
        <v>146</v>
      </c>
      <c r="B19" s="427">
        <v>2463</v>
      </c>
      <c r="C19" s="423">
        <v>2465</v>
      </c>
      <c r="D19" s="422">
        <f t="shared" ref="D19:D23" si="3">B19/C19</f>
        <v>0.999188640973631</v>
      </c>
      <c r="E19" s="427">
        <v>2347</v>
      </c>
      <c r="F19" s="423">
        <f t="shared" si="1"/>
        <v>116</v>
      </c>
      <c r="G19" s="422">
        <f t="shared" si="2"/>
        <v>0.0494247976139753</v>
      </c>
      <c r="H19" s="424"/>
    </row>
    <row r="20" s="276" customFormat="1" ht="19" customHeight="1" spans="1:159">
      <c r="A20" s="269" t="s">
        <v>147</v>
      </c>
      <c r="B20" s="427">
        <v>7035</v>
      </c>
      <c r="C20" s="423">
        <v>7040</v>
      </c>
      <c r="D20" s="422">
        <f t="shared" si="3"/>
        <v>0.999289772727273</v>
      </c>
      <c r="E20" s="427">
        <v>7023</v>
      </c>
      <c r="F20" s="423">
        <f t="shared" si="1"/>
        <v>12</v>
      </c>
      <c r="G20" s="422">
        <f t="shared" si="2"/>
        <v>0.00170867150790261</v>
      </c>
      <c r="H20" s="424"/>
    </row>
    <row r="21" s="276" customFormat="1" ht="19" customHeight="1" spans="1:159">
      <c r="A21" s="269" t="s">
        <v>148</v>
      </c>
      <c r="B21" s="427">
        <v>374</v>
      </c>
      <c r="C21" s="423">
        <v>380</v>
      </c>
      <c r="D21" s="422">
        <f t="shared" si="3"/>
        <v>0.984210526315789</v>
      </c>
      <c r="E21" s="427">
        <v>488</v>
      </c>
      <c r="F21" s="423">
        <f t="shared" si="1"/>
        <v>-114</v>
      </c>
      <c r="G21" s="422">
        <f t="shared" si="2"/>
        <v>-0.233606557377049</v>
      </c>
      <c r="H21" s="424"/>
    </row>
    <row r="22" s="276" customFormat="1" ht="19" customHeight="1" spans="1:159">
      <c r="A22" s="269" t="s">
        <v>149</v>
      </c>
      <c r="B22" s="427">
        <v>3514</v>
      </c>
      <c r="C22" s="429">
        <v>3490</v>
      </c>
      <c r="D22" s="422">
        <f t="shared" si="3"/>
        <v>1.00687679083095</v>
      </c>
      <c r="E22" s="427">
        <v>2843</v>
      </c>
      <c r="F22" s="423">
        <f t="shared" si="1"/>
        <v>671</v>
      </c>
      <c r="G22" s="422">
        <f t="shared" si="2"/>
        <v>0.236018290538164</v>
      </c>
      <c r="H22" s="424"/>
    </row>
    <row r="23" s="276" customFormat="1" ht="19" customHeight="1" spans="1:159">
      <c r="A23" s="430" t="s">
        <v>150</v>
      </c>
      <c r="B23" s="427">
        <v>4849</v>
      </c>
      <c r="C23" s="429">
        <v>4849</v>
      </c>
      <c r="D23" s="422">
        <f t="shared" si="3"/>
        <v>1</v>
      </c>
      <c r="E23" s="427">
        <v>4609</v>
      </c>
      <c r="F23" s="423">
        <f t="shared" si="1"/>
        <v>240</v>
      </c>
      <c r="G23" s="422">
        <f t="shared" si="2"/>
        <v>0.0520720329789542</v>
      </c>
      <c r="H23" s="424"/>
    </row>
    <row r="24" s="215" customFormat="1" ht="19" customHeight="1" spans="1:159">
      <c r="A24" s="269" t="s">
        <v>151</v>
      </c>
      <c r="B24" s="427">
        <v>44</v>
      </c>
      <c r="C24" s="423">
        <v>44</v>
      </c>
      <c r="D24" s="422"/>
      <c r="E24" s="427">
        <v>19</v>
      </c>
      <c r="F24" s="423">
        <f t="shared" si="1"/>
        <v>25</v>
      </c>
      <c r="G24" s="422">
        <f t="shared" si="2"/>
        <v>1.31578947368421</v>
      </c>
      <c r="H24" s="431"/>
      <c r="I24" s="432"/>
      <c r="J24" s="432"/>
      <c r="K24" s="432"/>
      <c r="L24" s="432"/>
      <c r="M24" s="432"/>
      <c r="N24" s="432"/>
      <c r="O24" s="432"/>
      <c r="P24" s="432"/>
      <c r="Q24" s="432"/>
      <c r="R24" s="432"/>
      <c r="S24" s="432"/>
      <c r="T24" s="432"/>
      <c r="U24" s="432"/>
      <c r="V24" s="432"/>
      <c r="W24" s="432"/>
      <c r="X24" s="432"/>
      <c r="Y24" s="432"/>
      <c r="Z24" s="432"/>
      <c r="AA24" s="432"/>
      <c r="AB24" s="432"/>
      <c r="AC24" s="432"/>
      <c r="AD24" s="432"/>
      <c r="AE24" s="432"/>
      <c r="AF24" s="432"/>
      <c r="AG24" s="432"/>
      <c r="AH24" s="432"/>
      <c r="AI24" s="432"/>
      <c r="AJ24" s="432"/>
      <c r="AK24" s="432"/>
      <c r="AL24" s="432"/>
      <c r="AM24" s="432"/>
      <c r="AN24" s="432"/>
      <c r="AO24" s="432"/>
      <c r="AP24" s="432"/>
      <c r="AQ24" s="432"/>
      <c r="AR24" s="432"/>
      <c r="AS24" s="432"/>
      <c r="AT24" s="432"/>
      <c r="AU24" s="432"/>
      <c r="AV24" s="432"/>
      <c r="AW24" s="432"/>
      <c r="AX24" s="432"/>
      <c r="AY24" s="432"/>
      <c r="AZ24" s="432"/>
      <c r="BA24" s="432"/>
      <c r="BB24" s="432"/>
      <c r="BC24" s="432"/>
      <c r="BD24" s="432"/>
      <c r="BE24" s="432"/>
      <c r="BF24" s="432"/>
      <c r="BG24" s="432"/>
      <c r="BH24" s="432"/>
      <c r="BI24" s="432"/>
      <c r="BJ24" s="432"/>
      <c r="BK24" s="432"/>
      <c r="BL24" s="432"/>
      <c r="BM24" s="432"/>
      <c r="BN24" s="432"/>
      <c r="BO24" s="432"/>
      <c r="BP24" s="432"/>
      <c r="BQ24" s="432"/>
      <c r="BR24" s="432"/>
      <c r="BS24" s="432"/>
      <c r="BT24" s="432"/>
      <c r="BU24" s="432"/>
      <c r="BV24" s="432"/>
      <c r="BW24" s="432"/>
      <c r="BX24" s="432"/>
      <c r="BY24" s="432"/>
      <c r="BZ24" s="432"/>
      <c r="CA24" s="432"/>
      <c r="CB24" s="432"/>
      <c r="CC24" s="432"/>
      <c r="CD24" s="432"/>
      <c r="CE24" s="432"/>
      <c r="CF24" s="432"/>
      <c r="CG24" s="432"/>
      <c r="CH24" s="432"/>
      <c r="CI24" s="432"/>
      <c r="CJ24" s="432"/>
      <c r="CK24" s="432"/>
      <c r="CL24" s="432"/>
      <c r="CM24" s="432"/>
      <c r="CN24" s="432"/>
      <c r="CO24" s="432"/>
      <c r="CP24" s="432"/>
      <c r="CQ24" s="432"/>
      <c r="CR24" s="432"/>
      <c r="CS24" s="432"/>
      <c r="CT24" s="432"/>
      <c r="CU24" s="432"/>
      <c r="CV24" s="432"/>
      <c r="CW24" s="432"/>
      <c r="CX24" s="432"/>
      <c r="CY24" s="432"/>
      <c r="CZ24" s="432"/>
      <c r="DA24" s="432"/>
      <c r="DB24" s="432"/>
      <c r="DC24" s="432"/>
      <c r="DD24" s="432"/>
      <c r="DE24" s="432"/>
      <c r="DF24" s="432"/>
      <c r="DG24" s="432"/>
      <c r="DH24" s="432"/>
      <c r="DI24" s="432"/>
      <c r="DJ24" s="432"/>
      <c r="DK24" s="432"/>
      <c r="DL24" s="432"/>
      <c r="DM24" s="432"/>
      <c r="DN24" s="432"/>
      <c r="DO24" s="432"/>
      <c r="DP24" s="432"/>
      <c r="DQ24" s="432"/>
      <c r="DR24" s="432"/>
      <c r="DS24" s="432"/>
      <c r="DT24" s="432"/>
      <c r="DU24" s="432"/>
      <c r="DV24" s="432"/>
      <c r="DW24" s="432"/>
      <c r="DX24" s="432"/>
      <c r="DY24" s="432"/>
      <c r="DZ24" s="432"/>
      <c r="EA24" s="432"/>
      <c r="EB24" s="432"/>
      <c r="EC24" s="432"/>
      <c r="ED24" s="432"/>
      <c r="EE24" s="432"/>
      <c r="EF24" s="432"/>
      <c r="EG24" s="432"/>
      <c r="EH24" s="432"/>
      <c r="EI24" s="432"/>
      <c r="EJ24" s="432"/>
      <c r="EK24" s="432"/>
      <c r="EL24" s="432"/>
      <c r="EM24" s="432"/>
      <c r="EN24" s="432"/>
      <c r="EO24" s="432"/>
      <c r="EP24" s="432"/>
      <c r="EQ24" s="432"/>
      <c r="ER24" s="432"/>
      <c r="ES24" s="432"/>
      <c r="ET24" s="432"/>
      <c r="EU24" s="432"/>
      <c r="EV24" s="432"/>
      <c r="EW24" s="432"/>
      <c r="EX24" s="432"/>
      <c r="EY24" s="432"/>
      <c r="EZ24" s="432"/>
      <c r="FA24" s="432"/>
      <c r="FB24" s="432"/>
      <c r="FC24" s="432"/>
    </row>
    <row r="25" s="361" customFormat="1" ht="27" customHeight="1" spans="1:159">
      <c r="A25" s="274" t="s">
        <v>152</v>
      </c>
      <c r="B25" s="433">
        <f>SUM(B5:B24)</f>
        <v>391561</v>
      </c>
      <c r="C25" s="433">
        <f>SUM(C5:C24)</f>
        <v>393166</v>
      </c>
      <c r="D25" s="434">
        <f>B25/C25</f>
        <v>0.995917754841466</v>
      </c>
      <c r="E25" s="433">
        <f>SUM(E5:E24)</f>
        <v>350743</v>
      </c>
      <c r="F25" s="435">
        <f t="shared" si="1"/>
        <v>40818</v>
      </c>
      <c r="G25" s="434">
        <f t="shared" si="2"/>
        <v>0.116375807927742</v>
      </c>
      <c r="H25" s="436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437"/>
      <c r="BC25" s="437"/>
      <c r="BD25" s="437"/>
      <c r="BE25" s="437"/>
      <c r="BF25" s="437"/>
      <c r="BG25" s="437"/>
      <c r="BH25" s="437"/>
      <c r="BI25" s="437"/>
      <c r="BJ25" s="437"/>
      <c r="BK25" s="437"/>
      <c r="BL25" s="437"/>
      <c r="BM25" s="437"/>
      <c r="BN25" s="437"/>
      <c r="BO25" s="437"/>
      <c r="BP25" s="437"/>
      <c r="BQ25" s="437"/>
      <c r="BR25" s="437"/>
      <c r="BS25" s="437"/>
      <c r="BT25" s="437"/>
      <c r="BU25" s="437"/>
      <c r="BV25" s="437"/>
      <c r="BW25" s="437"/>
      <c r="BX25" s="437"/>
      <c r="BY25" s="437"/>
      <c r="BZ25" s="437"/>
      <c r="CA25" s="437"/>
      <c r="CB25" s="437"/>
      <c r="CC25" s="437"/>
      <c r="CD25" s="437"/>
      <c r="CE25" s="437"/>
      <c r="CF25" s="437"/>
      <c r="CG25" s="437"/>
      <c r="CH25" s="437"/>
      <c r="CI25" s="437"/>
      <c r="CJ25" s="437"/>
      <c r="CK25" s="437"/>
      <c r="CL25" s="437"/>
      <c r="CM25" s="437"/>
      <c r="CN25" s="437"/>
      <c r="CO25" s="437"/>
      <c r="CP25" s="437"/>
      <c r="CQ25" s="437"/>
      <c r="CR25" s="437"/>
      <c r="CS25" s="437"/>
      <c r="CT25" s="437"/>
      <c r="CU25" s="437"/>
      <c r="CV25" s="437"/>
      <c r="CW25" s="437"/>
      <c r="CX25" s="437"/>
      <c r="CY25" s="437"/>
      <c r="CZ25" s="437"/>
      <c r="DA25" s="437"/>
      <c r="DB25" s="437"/>
      <c r="DC25" s="437"/>
      <c r="DD25" s="437"/>
      <c r="DE25" s="437"/>
      <c r="DF25" s="437"/>
      <c r="DG25" s="437"/>
      <c r="DH25" s="437"/>
      <c r="DI25" s="437"/>
      <c r="DJ25" s="437"/>
      <c r="DK25" s="437"/>
      <c r="DL25" s="437"/>
      <c r="DM25" s="437"/>
      <c r="DN25" s="437"/>
      <c r="DO25" s="437"/>
      <c r="DP25" s="437"/>
      <c r="DQ25" s="437"/>
      <c r="DR25" s="437"/>
      <c r="DS25" s="437"/>
      <c r="DT25" s="437"/>
      <c r="DU25" s="437"/>
      <c r="DV25" s="437"/>
      <c r="DW25" s="437"/>
      <c r="DX25" s="437"/>
      <c r="DY25" s="437"/>
      <c r="DZ25" s="437"/>
      <c r="EA25" s="437"/>
      <c r="EB25" s="437"/>
      <c r="EC25" s="437"/>
      <c r="ED25" s="437"/>
      <c r="EE25" s="437"/>
      <c r="EF25" s="437"/>
      <c r="EG25" s="437"/>
      <c r="EH25" s="437"/>
      <c r="EI25" s="437"/>
      <c r="EJ25" s="437"/>
      <c r="EK25" s="437"/>
      <c r="EL25" s="437"/>
      <c r="EM25" s="437"/>
      <c r="EN25" s="437"/>
      <c r="EO25" s="437"/>
      <c r="EP25" s="437"/>
      <c r="EQ25" s="437"/>
      <c r="ER25" s="437"/>
      <c r="ES25" s="437"/>
      <c r="ET25" s="437"/>
      <c r="EU25" s="437"/>
      <c r="EV25" s="437"/>
      <c r="EW25" s="437"/>
      <c r="EX25" s="437"/>
      <c r="EY25" s="437"/>
      <c r="EZ25" s="437"/>
      <c r="FA25" s="437"/>
      <c r="FB25" s="437"/>
      <c r="FC25" s="437"/>
    </row>
  </sheetData>
  <mergeCells count="9">
    <mergeCell ref="A1:H1"/>
    <mergeCell ref="F2:H2"/>
    <mergeCell ref="F3:G3"/>
    <mergeCell ref="A3:A4"/>
    <mergeCell ref="B3:B4"/>
    <mergeCell ref="C3:C4"/>
    <mergeCell ref="D3:D4"/>
    <mergeCell ref="E3:E4"/>
    <mergeCell ref="H3:H4"/>
  </mergeCells>
  <printOptions horizontalCentered="1" verticalCentered="1"/>
  <pageMargins left="0.751388888888889" right="0.751388888888889" top="0.629861111111111" bottom="0.196527777777778" header="0.5" footer="0.314583333333333"/>
  <pageSetup paperSize="9" orientation="landscape" horizontalDpi="60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"/>
  <sheetViews>
    <sheetView topLeftCell="A2" workbookViewId="0">
      <selection activeCell="I14" sqref="I14"/>
    </sheetView>
  </sheetViews>
  <sheetFormatPr defaultColWidth="9" defaultRowHeight="13.5" outlineLevelCol="4"/>
  <cols>
    <col min="1" max="1" width="67.225" customWidth="1"/>
    <col min="2" max="2" width="20.1083333333333" style="78" customWidth="1"/>
    <col min="3" max="4" width="20.1083333333333" customWidth="1"/>
    <col min="5" max="5" width="15.5583333333333" customWidth="1"/>
  </cols>
  <sheetData>
    <row r="1" ht="40" customHeight="1" spans="1:5">
      <c r="A1" s="38" t="s">
        <v>79</v>
      </c>
      <c r="B1" s="79"/>
      <c r="C1" s="38"/>
      <c r="D1" s="38"/>
      <c r="E1" s="38"/>
    </row>
    <row r="2" ht="18.75" spans="1:5">
      <c r="A2" s="59" t="s">
        <v>856</v>
      </c>
      <c r="B2" s="80" t="s">
        <v>102</v>
      </c>
      <c r="C2" s="40"/>
      <c r="D2" s="40"/>
      <c r="E2" s="40"/>
    </row>
    <row r="3" ht="67" customHeight="1" spans="1:5">
      <c r="A3" s="67" t="s">
        <v>799</v>
      </c>
      <c r="B3" s="81" t="s">
        <v>813</v>
      </c>
      <c r="C3" s="67" t="s">
        <v>814</v>
      </c>
      <c r="D3" s="67" t="s">
        <v>815</v>
      </c>
      <c r="E3" s="68" t="s">
        <v>208</v>
      </c>
    </row>
    <row r="4" ht="33" customHeight="1" spans="1:5">
      <c r="A4" s="45" t="s">
        <v>857</v>
      </c>
      <c r="B4" s="65">
        <f>SUM(B5:B9)</f>
        <v>22138.48022</v>
      </c>
      <c r="C4" s="65">
        <f>SUM(C5:C9)</f>
        <v>22219.2856</v>
      </c>
      <c r="D4" s="33">
        <f>B4/C4</f>
        <v>0.996363277314371</v>
      </c>
      <c r="E4" s="47"/>
    </row>
    <row r="5" ht="33" customHeight="1" spans="1:5">
      <c r="A5" s="45" t="s">
        <v>858</v>
      </c>
      <c r="B5" s="63">
        <v>20600.2102</v>
      </c>
      <c r="C5" s="63">
        <v>20650.4424</v>
      </c>
      <c r="D5" s="33">
        <f>B5/C5</f>
        <v>0.997567500055108</v>
      </c>
      <c r="E5" s="47"/>
    </row>
    <row r="6" ht="33" customHeight="1" spans="1:5">
      <c r="A6" s="45" t="s">
        <v>859</v>
      </c>
      <c r="B6" s="63">
        <v>1314.058111</v>
      </c>
      <c r="C6" s="63">
        <v>1297.8432</v>
      </c>
      <c r="D6" s="33">
        <f>B6/C6</f>
        <v>1.0124937365315</v>
      </c>
      <c r="E6" s="47"/>
    </row>
    <row r="7" ht="33" customHeight="1" spans="1:5">
      <c r="A7" s="45" t="s">
        <v>860</v>
      </c>
      <c r="B7" s="63">
        <v>206.64</v>
      </c>
      <c r="C7" s="63">
        <v>256</v>
      </c>
      <c r="D7" s="33">
        <f>B7/C7</f>
        <v>0.8071875</v>
      </c>
      <c r="E7" s="47"/>
    </row>
    <row r="8" ht="33" customHeight="1" spans="1:5">
      <c r="A8" s="69" t="s">
        <v>861</v>
      </c>
      <c r="B8" s="63">
        <v>14.871909</v>
      </c>
      <c r="C8" s="63">
        <v>15</v>
      </c>
      <c r="D8" s="33">
        <f>B8/C8</f>
        <v>0.9914606</v>
      </c>
      <c r="E8" s="47"/>
    </row>
    <row r="9" ht="33" customHeight="1" spans="1:5">
      <c r="A9" s="70" t="s">
        <v>726</v>
      </c>
      <c r="B9" s="63">
        <v>2.7</v>
      </c>
      <c r="C9" s="63">
        <v>0</v>
      </c>
      <c r="D9" s="33"/>
      <c r="E9" s="47"/>
    </row>
    <row r="10" ht="33" customHeight="1" spans="1:5">
      <c r="A10" s="45" t="s">
        <v>862</v>
      </c>
      <c r="B10" s="65">
        <f>SUM(B11:B12)</f>
        <v>45529.149178</v>
      </c>
      <c r="C10" s="65">
        <f>SUM(C11:C12)</f>
        <v>46842.617132</v>
      </c>
      <c r="D10" s="33">
        <f t="shared" ref="D10:D17" si="0">B10/C10</f>
        <v>0.971959979300501</v>
      </c>
      <c r="E10" s="47"/>
    </row>
    <row r="11" ht="33" customHeight="1" spans="1:5">
      <c r="A11" s="71" t="s">
        <v>858</v>
      </c>
      <c r="B11" s="63">
        <v>45492.760862</v>
      </c>
      <c r="C11" s="63">
        <v>46782.617132</v>
      </c>
      <c r="D11" s="33">
        <f t="shared" si="0"/>
        <v>0.972428727825111</v>
      </c>
      <c r="E11" s="47"/>
    </row>
    <row r="12" ht="33" customHeight="1" spans="1:5">
      <c r="A12" s="71" t="s">
        <v>861</v>
      </c>
      <c r="B12" s="63">
        <v>36.388316</v>
      </c>
      <c r="C12" s="63">
        <v>60</v>
      </c>
      <c r="D12" s="33">
        <f t="shared" si="0"/>
        <v>0.606471933333333</v>
      </c>
      <c r="E12" s="47"/>
    </row>
    <row r="13" ht="33" customHeight="1" spans="1:5">
      <c r="A13" s="72" t="s">
        <v>775</v>
      </c>
      <c r="B13" s="65">
        <f>SUM(B4,B10)</f>
        <v>67667.629398</v>
      </c>
      <c r="C13" s="65">
        <f>SUM(C4,C10)</f>
        <v>69061.902732</v>
      </c>
      <c r="D13" s="33">
        <f t="shared" si="0"/>
        <v>0.979811252241187</v>
      </c>
      <c r="E13" s="47"/>
    </row>
    <row r="14" ht="33" customHeight="1" spans="1:5">
      <c r="A14" s="52" t="s">
        <v>863</v>
      </c>
      <c r="B14" s="65">
        <f>SUM(B15:B16)</f>
        <v>46532.54524</v>
      </c>
      <c r="C14" s="65">
        <f>SUM(C15:C16)</f>
        <v>37957.742409</v>
      </c>
      <c r="D14" s="33">
        <f t="shared" si="0"/>
        <v>1.225903920697</v>
      </c>
      <c r="E14" s="47"/>
    </row>
    <row r="15" ht="33" customHeight="1" spans="1:5">
      <c r="A15" s="73" t="s">
        <v>864</v>
      </c>
      <c r="B15" s="63">
        <v>41311.270147</v>
      </c>
      <c r="C15" s="63">
        <v>34387.208596</v>
      </c>
      <c r="D15" s="33">
        <f t="shared" si="0"/>
        <v>1.20135573178817</v>
      </c>
      <c r="E15" s="47"/>
    </row>
    <row r="16" ht="33" customHeight="1" spans="1:5">
      <c r="A16" s="73" t="s">
        <v>865</v>
      </c>
      <c r="B16" s="63">
        <v>5221.275093</v>
      </c>
      <c r="C16" s="63">
        <v>3570.53381300001</v>
      </c>
      <c r="D16" s="33">
        <f t="shared" si="0"/>
        <v>1.46232338536882</v>
      </c>
      <c r="E16" s="47"/>
    </row>
    <row r="17" ht="33" customHeight="1" spans="1:5">
      <c r="A17" s="55" t="s">
        <v>780</v>
      </c>
      <c r="B17" s="65">
        <f>B13+B14</f>
        <v>114200.174638</v>
      </c>
      <c r="C17" s="65">
        <f>C13+C14</f>
        <v>107019.645141</v>
      </c>
      <c r="D17" s="33">
        <f t="shared" si="0"/>
        <v>1.06709543362379</v>
      </c>
      <c r="E17" s="47"/>
    </row>
  </sheetData>
  <mergeCells count="2">
    <mergeCell ref="A1:E1"/>
    <mergeCell ref="B2:E2"/>
  </mergeCells>
  <pageMargins left="1.37777777777778" right="0.751388888888889" top="1" bottom="1" header="0.5" footer="0.5"/>
  <pageSetup paperSize="9" scale="81" fitToWidth="0" orientation="landscape" horizontalDpi="600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1"/>
  <sheetViews>
    <sheetView workbookViewId="0">
      <selection activeCell="C8" sqref="C8"/>
    </sheetView>
  </sheetViews>
  <sheetFormatPr defaultColWidth="9" defaultRowHeight="13.5" outlineLevelCol="4"/>
  <cols>
    <col min="1" max="1" width="64.225" customWidth="1"/>
    <col min="2" max="4" width="16" customWidth="1"/>
    <col min="5" max="5" width="24.1333333333333" customWidth="1"/>
  </cols>
  <sheetData>
    <row r="1" ht="45" customHeight="1" spans="1:5">
      <c r="A1" s="38" t="s">
        <v>81</v>
      </c>
      <c r="B1" s="38"/>
      <c r="C1" s="38"/>
      <c r="D1" s="38"/>
      <c r="E1" s="38"/>
    </row>
    <row r="2" ht="18.75" spans="1:5">
      <c r="A2" s="59" t="s">
        <v>866</v>
      </c>
      <c r="B2" s="59"/>
      <c r="C2" s="39"/>
      <c r="D2" s="60" t="s">
        <v>102</v>
      </c>
      <c r="E2" s="60"/>
    </row>
    <row r="3" ht="61" customHeight="1" spans="1:5">
      <c r="A3" s="41" t="s">
        <v>784</v>
      </c>
      <c r="B3" s="41" t="s">
        <v>813</v>
      </c>
      <c r="C3" s="43" t="s">
        <v>814</v>
      </c>
      <c r="D3" s="41" t="s">
        <v>815</v>
      </c>
      <c r="E3" s="44" t="s">
        <v>208</v>
      </c>
    </row>
    <row r="4" ht="26" customHeight="1" spans="1:5">
      <c r="A4" s="45" t="s">
        <v>844</v>
      </c>
      <c r="B4" s="53">
        <f>SUM(B5:B11)</f>
        <v>34220.423125</v>
      </c>
      <c r="C4" s="53">
        <f>SUM(C5:C11)</f>
        <v>25777.0624</v>
      </c>
      <c r="D4" s="33">
        <f t="shared" ref="D4:D9" si="0">B4/C4</f>
        <v>1.32755325622364</v>
      </c>
      <c r="E4" s="47"/>
    </row>
    <row r="5" ht="26" customHeight="1" spans="1:5">
      <c r="A5" s="45" t="s">
        <v>845</v>
      </c>
      <c r="B5" s="53">
        <v>5089.605</v>
      </c>
      <c r="C5" s="53">
        <v>3785.62</v>
      </c>
      <c r="D5" s="33">
        <f t="shared" si="0"/>
        <v>1.34445744686471</v>
      </c>
      <c r="E5" s="47"/>
    </row>
    <row r="6" ht="26" customHeight="1" spans="1:5">
      <c r="A6" s="45" t="s">
        <v>846</v>
      </c>
      <c r="B6" s="53">
        <v>27246.910975</v>
      </c>
      <c r="C6" s="53">
        <v>21442.4424</v>
      </c>
      <c r="D6" s="33">
        <f t="shared" si="0"/>
        <v>1.27069997282586</v>
      </c>
      <c r="E6" s="47"/>
    </row>
    <row r="7" ht="26" customHeight="1" spans="1:5">
      <c r="A7" s="45" t="s">
        <v>847</v>
      </c>
      <c r="B7" s="53">
        <v>858.080939</v>
      </c>
      <c r="C7" s="53">
        <v>80</v>
      </c>
      <c r="D7" s="33">
        <f t="shared" si="0"/>
        <v>10.7260117375</v>
      </c>
      <c r="E7" s="47"/>
    </row>
    <row r="8" ht="26" customHeight="1" spans="1:5">
      <c r="A8" s="45" t="s">
        <v>848</v>
      </c>
      <c r="B8" s="53">
        <v>743.883012</v>
      </c>
      <c r="C8" s="53">
        <v>360</v>
      </c>
      <c r="D8" s="33">
        <f t="shared" si="0"/>
        <v>2.0663417</v>
      </c>
      <c r="E8" s="47"/>
    </row>
    <row r="9" ht="26" customHeight="1" spans="1:5">
      <c r="A9" s="61" t="s">
        <v>849</v>
      </c>
      <c r="B9" s="53">
        <v>138.418666</v>
      </c>
      <c r="C9" s="53">
        <v>105</v>
      </c>
      <c r="D9" s="33">
        <f t="shared" si="0"/>
        <v>1.31827300952381</v>
      </c>
      <c r="E9" s="47"/>
    </row>
    <row r="10" ht="26" customHeight="1" spans="1:5">
      <c r="A10" s="62" t="s">
        <v>850</v>
      </c>
      <c r="B10" s="53">
        <v>3</v>
      </c>
      <c r="C10" s="53">
        <v>4</v>
      </c>
      <c r="D10" s="33"/>
      <c r="E10" s="47"/>
    </row>
    <row r="11" ht="26" customHeight="1" spans="1:5">
      <c r="A11" s="62" t="s">
        <v>122</v>
      </c>
      <c r="B11" s="53">
        <v>140.524533</v>
      </c>
      <c r="C11" s="53">
        <v>0</v>
      </c>
      <c r="D11" s="33"/>
      <c r="E11" s="47"/>
    </row>
    <row r="12" ht="26" customHeight="1" spans="1:5">
      <c r="A12" s="45" t="s">
        <v>851</v>
      </c>
      <c r="B12" s="53">
        <f>SUM(B13:B16)</f>
        <v>48394.881436</v>
      </c>
      <c r="C12" s="53">
        <f>SUM(C13:C16)</f>
        <v>46977.672137</v>
      </c>
      <c r="D12" s="33">
        <f t="shared" ref="D12:D21" si="1">B12/C12</f>
        <v>1.03016772084549</v>
      </c>
      <c r="E12" s="47"/>
    </row>
    <row r="13" ht="26" customHeight="1" spans="1:5">
      <c r="A13" s="74" t="s">
        <v>852</v>
      </c>
      <c r="B13" s="53">
        <v>17740.311737</v>
      </c>
      <c r="C13" s="53">
        <v>17142.672137</v>
      </c>
      <c r="D13" s="33">
        <f t="shared" si="1"/>
        <v>1.0348626862384</v>
      </c>
      <c r="E13" s="47"/>
    </row>
    <row r="14" ht="26" customHeight="1" spans="1:5">
      <c r="A14" s="75" t="s">
        <v>846</v>
      </c>
      <c r="B14" s="53">
        <v>29168</v>
      </c>
      <c r="C14" s="53">
        <v>29312</v>
      </c>
      <c r="D14" s="33">
        <f t="shared" si="1"/>
        <v>0.995087336244541</v>
      </c>
      <c r="E14" s="47"/>
    </row>
    <row r="15" ht="26" customHeight="1" spans="1:5">
      <c r="A15" s="75" t="s">
        <v>847</v>
      </c>
      <c r="B15" s="53">
        <v>17.693547</v>
      </c>
      <c r="C15" s="53">
        <v>13</v>
      </c>
      <c r="D15" s="33">
        <f t="shared" si="1"/>
        <v>1.36104207692308</v>
      </c>
      <c r="E15" s="47"/>
    </row>
    <row r="16" ht="26" customHeight="1" spans="1:5">
      <c r="A16" s="71" t="s">
        <v>849</v>
      </c>
      <c r="B16" s="53">
        <v>1468.876152</v>
      </c>
      <c r="C16" s="53">
        <v>510</v>
      </c>
      <c r="D16" s="33">
        <f t="shared" si="1"/>
        <v>2.88014931764706</v>
      </c>
      <c r="E16" s="47"/>
    </row>
    <row r="17" ht="26" customHeight="1" spans="1:5">
      <c r="A17" s="72" t="s">
        <v>758</v>
      </c>
      <c r="B17" s="53">
        <f>B4+B12</f>
        <v>82615.304561</v>
      </c>
      <c r="C17" s="53">
        <f>C4+C12</f>
        <v>72754.734537</v>
      </c>
      <c r="D17" s="33">
        <f t="shared" si="1"/>
        <v>1.13553166109053</v>
      </c>
      <c r="E17" s="47"/>
    </row>
    <row r="18" ht="26" customHeight="1" spans="1:5">
      <c r="A18" s="76" t="s">
        <v>853</v>
      </c>
      <c r="B18" s="53">
        <f>SUM(B19:B20)</f>
        <v>31585.184077</v>
      </c>
      <c r="C18" s="53">
        <f>SUM(C19:C20)</f>
        <v>34264.910604</v>
      </c>
      <c r="D18" s="33">
        <f t="shared" si="1"/>
        <v>0.92179385617054</v>
      </c>
      <c r="E18" s="47"/>
    </row>
    <row r="19" ht="26" customHeight="1" spans="1:5">
      <c r="A19" s="77" t="s">
        <v>854</v>
      </c>
      <c r="B19" s="53">
        <v>29229.641242</v>
      </c>
      <c r="C19" s="53">
        <v>30829.431796</v>
      </c>
      <c r="D19" s="33">
        <f t="shared" si="1"/>
        <v>0.948108334769648</v>
      </c>
      <c r="E19" s="47"/>
    </row>
    <row r="20" ht="26" customHeight="1" spans="1:5">
      <c r="A20" s="77" t="s">
        <v>855</v>
      </c>
      <c r="B20" s="53">
        <v>2355.542835</v>
      </c>
      <c r="C20" s="53">
        <v>3435.478808</v>
      </c>
      <c r="D20" s="33">
        <f t="shared" si="1"/>
        <v>0.685651976520647</v>
      </c>
      <c r="E20" s="47"/>
    </row>
    <row r="21" ht="26" customHeight="1" spans="1:5">
      <c r="A21" s="55" t="s">
        <v>766</v>
      </c>
      <c r="B21" s="53">
        <f>B17+B18</f>
        <v>114200.488638</v>
      </c>
      <c r="C21" s="53">
        <f>C17+C18</f>
        <v>107019.645141</v>
      </c>
      <c r="D21" s="33">
        <f t="shared" si="1"/>
        <v>1.06709836766455</v>
      </c>
      <c r="E21" s="47"/>
    </row>
  </sheetData>
  <mergeCells count="2">
    <mergeCell ref="A1:E1"/>
    <mergeCell ref="D2:E2"/>
  </mergeCells>
  <pageMargins left="1.29861111111111" right="0.751388888888889" top="1" bottom="1" header="0.5" footer="0.5"/>
  <pageSetup paperSize="9" scale="75" fitToWidth="0" orientation="landscape" horizontalDpi="600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"/>
  <sheetViews>
    <sheetView topLeftCell="A6" workbookViewId="0">
      <selection activeCell="C27" sqref="C27"/>
    </sheetView>
  </sheetViews>
  <sheetFormatPr defaultColWidth="9" defaultRowHeight="13.5" outlineLevelCol="4"/>
  <cols>
    <col min="1" max="1" width="65.5583333333333" customWidth="1"/>
    <col min="2" max="4" width="19" customWidth="1"/>
    <col min="5" max="5" width="16.6666666666667" customWidth="1"/>
  </cols>
  <sheetData>
    <row r="1" ht="40" customHeight="1" spans="1:5">
      <c r="A1" s="38" t="s">
        <v>83</v>
      </c>
      <c r="B1" s="38"/>
      <c r="C1" s="38"/>
      <c r="D1" s="38"/>
      <c r="E1" s="38"/>
    </row>
    <row r="2" ht="18.75" spans="1:5">
      <c r="A2" s="59" t="s">
        <v>867</v>
      </c>
      <c r="B2" s="40" t="s">
        <v>102</v>
      </c>
      <c r="C2" s="40"/>
      <c r="D2" s="40"/>
      <c r="E2" s="40"/>
    </row>
    <row r="3" ht="67" customHeight="1" spans="1:5">
      <c r="A3" s="67" t="s">
        <v>799</v>
      </c>
      <c r="B3" s="67" t="s">
        <v>813</v>
      </c>
      <c r="C3" s="67" t="s">
        <v>814</v>
      </c>
      <c r="D3" s="67" t="s">
        <v>815</v>
      </c>
      <c r="E3" s="68" t="s">
        <v>208</v>
      </c>
    </row>
    <row r="4" ht="33" customHeight="1" spans="1:5">
      <c r="A4" s="45" t="s">
        <v>857</v>
      </c>
      <c r="B4" s="53">
        <f>SUM(B5:B9)</f>
        <v>22138.48022</v>
      </c>
      <c r="C4" s="53">
        <f>SUM(C5:C9)</f>
        <v>22219.2856</v>
      </c>
      <c r="D4" s="33">
        <f t="shared" ref="D4:D8" si="0">B4/C4</f>
        <v>0.996363277314371</v>
      </c>
      <c r="E4" s="47"/>
    </row>
    <row r="5" ht="33" customHeight="1" spans="1:5">
      <c r="A5" s="45" t="s">
        <v>858</v>
      </c>
      <c r="B5" s="53">
        <v>20600.2102</v>
      </c>
      <c r="C5" s="53">
        <v>20650.4424</v>
      </c>
      <c r="D5" s="33">
        <f t="shared" si="0"/>
        <v>0.997567500055108</v>
      </c>
      <c r="E5" s="47"/>
    </row>
    <row r="6" ht="33" customHeight="1" spans="1:5">
      <c r="A6" s="45" t="s">
        <v>859</v>
      </c>
      <c r="B6" s="53">
        <v>1314.058111</v>
      </c>
      <c r="C6" s="53">
        <v>1297.8432</v>
      </c>
      <c r="D6" s="33">
        <f t="shared" si="0"/>
        <v>1.0124937365315</v>
      </c>
      <c r="E6" s="47"/>
    </row>
    <row r="7" ht="33" customHeight="1" spans="1:5">
      <c r="A7" s="45" t="s">
        <v>860</v>
      </c>
      <c r="B7" s="53">
        <v>206.64</v>
      </c>
      <c r="C7" s="53">
        <v>256</v>
      </c>
      <c r="D7" s="33">
        <f t="shared" si="0"/>
        <v>0.8071875</v>
      </c>
      <c r="E7" s="47"/>
    </row>
    <row r="8" ht="33" customHeight="1" spans="1:5">
      <c r="A8" s="69" t="s">
        <v>861</v>
      </c>
      <c r="B8" s="53">
        <v>14.871909</v>
      </c>
      <c r="C8" s="53">
        <v>15</v>
      </c>
      <c r="D8" s="33">
        <f t="shared" si="0"/>
        <v>0.9914606</v>
      </c>
      <c r="E8" s="47"/>
    </row>
    <row r="9" ht="33" customHeight="1" spans="1:5">
      <c r="A9" s="70" t="s">
        <v>726</v>
      </c>
      <c r="B9" s="53">
        <v>2.7</v>
      </c>
      <c r="C9" s="53">
        <v>0</v>
      </c>
      <c r="D9" s="33"/>
      <c r="E9" s="47"/>
    </row>
    <row r="10" ht="33" customHeight="1" spans="1:5">
      <c r="A10" s="45" t="s">
        <v>862</v>
      </c>
      <c r="B10" s="31">
        <f>SUM(B11:B12)</f>
        <v>45529.149178</v>
      </c>
      <c r="C10" s="31">
        <f>SUM(C11:C12)</f>
        <v>46842.617132</v>
      </c>
      <c r="D10" s="33">
        <f t="shared" ref="D10:D17" si="1">B10/C10</f>
        <v>0.971959979300501</v>
      </c>
      <c r="E10" s="47"/>
    </row>
    <row r="11" ht="33" customHeight="1" spans="1:5">
      <c r="A11" s="71" t="s">
        <v>858</v>
      </c>
      <c r="B11" s="53">
        <v>45492.760862</v>
      </c>
      <c r="C11" s="53">
        <v>46782.617132</v>
      </c>
      <c r="D11" s="33">
        <f t="shared" si="1"/>
        <v>0.972428727825111</v>
      </c>
      <c r="E11" s="47"/>
    </row>
    <row r="12" ht="33" customHeight="1" spans="1:5">
      <c r="A12" s="71" t="s">
        <v>861</v>
      </c>
      <c r="B12" s="53">
        <v>36.388316</v>
      </c>
      <c r="C12" s="53">
        <v>60</v>
      </c>
      <c r="D12" s="33">
        <f t="shared" si="1"/>
        <v>0.606471933333333</v>
      </c>
      <c r="E12" s="47"/>
    </row>
    <row r="13" ht="33" customHeight="1" spans="1:5">
      <c r="A13" s="72" t="s">
        <v>775</v>
      </c>
      <c r="B13" s="31">
        <f>SUM(B4,B10)</f>
        <v>67667.629398</v>
      </c>
      <c r="C13" s="31">
        <f>SUM(C4,C10)</f>
        <v>69061.902732</v>
      </c>
      <c r="D13" s="33">
        <f t="shared" si="1"/>
        <v>0.979811252241187</v>
      </c>
      <c r="E13" s="47"/>
    </row>
    <row r="14" ht="33" customHeight="1" spans="1:5">
      <c r="A14" s="52" t="s">
        <v>863</v>
      </c>
      <c r="B14" s="31">
        <f>SUM(B15:B16)</f>
        <v>46532.54524</v>
      </c>
      <c r="C14" s="31">
        <f>SUM(C15:C16)</f>
        <v>37957.742409</v>
      </c>
      <c r="D14" s="33">
        <f t="shared" si="1"/>
        <v>1.225903920697</v>
      </c>
      <c r="E14" s="47"/>
    </row>
    <row r="15" ht="33" customHeight="1" spans="1:5">
      <c r="A15" s="73" t="s">
        <v>868</v>
      </c>
      <c r="B15" s="53">
        <v>41311.270147</v>
      </c>
      <c r="C15" s="53">
        <v>34387.208596</v>
      </c>
      <c r="D15" s="33">
        <f t="shared" si="1"/>
        <v>1.20135573178817</v>
      </c>
      <c r="E15" s="47"/>
    </row>
    <row r="16" ht="33" customHeight="1" spans="1:5">
      <c r="A16" s="73" t="s">
        <v>869</v>
      </c>
      <c r="B16" s="53">
        <v>5221.275093</v>
      </c>
      <c r="C16" s="53">
        <v>3570.53381300001</v>
      </c>
      <c r="D16" s="33">
        <f t="shared" si="1"/>
        <v>1.46232338536882</v>
      </c>
      <c r="E16" s="47"/>
    </row>
    <row r="17" ht="33" customHeight="1" spans="1:5">
      <c r="A17" s="55" t="s">
        <v>780</v>
      </c>
      <c r="B17" s="31">
        <f>B13+B14</f>
        <v>114200.174638</v>
      </c>
      <c r="C17" s="31">
        <f>C13+C14</f>
        <v>107019.645141</v>
      </c>
      <c r="D17" s="33">
        <f t="shared" si="1"/>
        <v>1.06709543362379</v>
      </c>
      <c r="E17" s="47"/>
    </row>
  </sheetData>
  <mergeCells count="2">
    <mergeCell ref="A1:E1"/>
    <mergeCell ref="B2:E2"/>
  </mergeCells>
  <pageMargins left="1.37777777777778" right="0.751388888888889" top="1" bottom="1" header="0.5" footer="0.5"/>
  <pageSetup paperSize="9" scale="76" fitToWidth="0" orientation="landscape" horizontalDpi="600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"/>
  <sheetViews>
    <sheetView workbookViewId="0">
      <selection activeCell="H11" sqref="H11"/>
    </sheetView>
  </sheetViews>
  <sheetFormatPr defaultColWidth="9" defaultRowHeight="13.5" outlineLevelCol="7"/>
  <cols>
    <col min="1" max="1" width="33.3833333333333" style="1" customWidth="1"/>
    <col min="2" max="2" width="20.6333333333333" customWidth="1"/>
    <col min="3" max="3" width="25.1333333333333" customWidth="1"/>
    <col min="4" max="4" width="30.25" customWidth="1"/>
    <col min="5" max="5" width="15" customWidth="1"/>
  </cols>
  <sheetData>
    <row r="1" ht="57" customHeight="1" spans="1:8">
      <c r="A1" s="38" t="s">
        <v>85</v>
      </c>
      <c r="B1" s="38"/>
      <c r="C1" s="38"/>
      <c r="D1" s="38"/>
      <c r="E1" s="38"/>
    </row>
    <row r="2" ht="18.75" spans="1:8">
      <c r="A2" s="39" t="s">
        <v>870</v>
      </c>
      <c r="B2" s="59"/>
      <c r="C2" s="59"/>
      <c r="D2" s="60" t="s">
        <v>102</v>
      </c>
      <c r="E2" s="60"/>
    </row>
    <row r="3" ht="68" customHeight="1" spans="1:8">
      <c r="A3" s="41" t="s">
        <v>784</v>
      </c>
      <c r="B3" s="41" t="s">
        <v>547</v>
      </c>
      <c r="C3" s="41" t="s">
        <v>871</v>
      </c>
      <c r="D3" s="41" t="s">
        <v>872</v>
      </c>
      <c r="E3" s="44" t="s">
        <v>208</v>
      </c>
    </row>
    <row r="4" ht="40" customHeight="1" spans="1:8">
      <c r="A4" s="45" t="s">
        <v>873</v>
      </c>
      <c r="B4" s="46">
        <f t="shared" ref="B4:B9" si="0">SUM(C4:D4)</f>
        <v>22440.002458</v>
      </c>
      <c r="C4" s="63">
        <v>4969.9125</v>
      </c>
      <c r="D4" s="63">
        <v>17470.089958</v>
      </c>
      <c r="E4" s="47"/>
      <c r="H4" s="66"/>
    </row>
    <row r="5" ht="40" customHeight="1" spans="1:8">
      <c r="A5" s="45" t="s">
        <v>874</v>
      </c>
      <c r="B5" s="46">
        <f t="shared" si="0"/>
        <v>56919.332</v>
      </c>
      <c r="C5" s="63">
        <v>25019.332</v>
      </c>
      <c r="D5" s="63">
        <v>31900</v>
      </c>
      <c r="E5" s="47"/>
    </row>
    <row r="6" ht="40" customHeight="1" spans="1:8">
      <c r="A6" s="45" t="s">
        <v>875</v>
      </c>
      <c r="B6" s="46">
        <f t="shared" si="0"/>
        <v>11.4</v>
      </c>
      <c r="C6" s="63">
        <v>3</v>
      </c>
      <c r="D6" s="63">
        <v>8.4</v>
      </c>
      <c r="E6" s="47"/>
    </row>
    <row r="7" ht="40" customHeight="1" spans="1:8">
      <c r="A7" s="48" t="s">
        <v>876</v>
      </c>
      <c r="B7" s="46">
        <f t="shared" si="0"/>
        <v>230</v>
      </c>
      <c r="C7" s="63">
        <v>230</v>
      </c>
      <c r="D7" s="63">
        <v>0</v>
      </c>
      <c r="E7" s="47"/>
    </row>
    <row r="8" ht="40" customHeight="1" spans="1:8">
      <c r="A8" s="61" t="s">
        <v>877</v>
      </c>
      <c r="B8" s="46">
        <f t="shared" si="0"/>
        <v>915</v>
      </c>
      <c r="C8" s="63">
        <v>115</v>
      </c>
      <c r="D8" s="63">
        <v>800</v>
      </c>
      <c r="E8" s="47"/>
    </row>
    <row r="9" ht="40" customHeight="1" spans="1:8">
      <c r="A9" s="62" t="s">
        <v>878</v>
      </c>
      <c r="B9" s="46">
        <f t="shared" si="0"/>
        <v>2.502</v>
      </c>
      <c r="C9" s="63">
        <v>2.502</v>
      </c>
      <c r="D9" s="63">
        <v>0</v>
      </c>
      <c r="E9" s="47"/>
    </row>
    <row r="10" ht="40" customHeight="1" spans="1:8">
      <c r="A10" s="51" t="s">
        <v>758</v>
      </c>
      <c r="B10" s="46">
        <f>SUM(B4:B9)</f>
        <v>80518.236458</v>
      </c>
      <c r="C10" s="64">
        <f>SUM(C4:C9)</f>
        <v>30339.7465</v>
      </c>
      <c r="D10" s="64">
        <f>SUM(D4:D9)</f>
        <v>50178.489958</v>
      </c>
      <c r="E10" s="47"/>
    </row>
    <row r="11" ht="40" customHeight="1" spans="1:8">
      <c r="A11" s="52" t="s">
        <v>853</v>
      </c>
      <c r="B11" s="46">
        <f>SUM(C11:D11)</f>
        <v>37211.514787</v>
      </c>
      <c r="C11" s="63">
        <v>34802.086466</v>
      </c>
      <c r="D11" s="63">
        <v>2409.428321</v>
      </c>
      <c r="E11" s="47"/>
    </row>
    <row r="12" ht="40" customHeight="1" spans="1:8">
      <c r="A12" s="55" t="s">
        <v>766</v>
      </c>
      <c r="B12" s="46">
        <f>SUM(B10:B11)</f>
        <v>117729.751245</v>
      </c>
      <c r="C12" s="64">
        <f>SUM(C10:C11)</f>
        <v>65141.832966</v>
      </c>
      <c r="D12" s="64">
        <f>SUM(D10:D11)</f>
        <v>52587.918279</v>
      </c>
      <c r="E12" s="47"/>
    </row>
    <row r="13" ht="18.75" spans="1:8">
      <c r="A13" s="57"/>
      <c r="B13" s="57"/>
      <c r="C13" s="57"/>
      <c r="D13" s="3"/>
      <c r="E13" s="58"/>
    </row>
  </sheetData>
  <mergeCells count="3">
    <mergeCell ref="A1:E1"/>
    <mergeCell ref="D2:E2"/>
    <mergeCell ref="A13:C13"/>
  </mergeCells>
  <pageMargins left="1.37777777777778" right="0.751388888888889" top="0.629861111111111" bottom="0.66875" header="0.5" footer="0.5"/>
  <pageSetup paperSize="9" scale="95" orientation="landscape" horizontalDpi="600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B4" sqref="B4"/>
    </sheetView>
  </sheetViews>
  <sheetFormatPr defaultColWidth="9" defaultRowHeight="13.5" outlineLevelCol="4"/>
  <cols>
    <col min="1" max="1" width="38.75" style="1" customWidth="1"/>
    <col min="2" max="2" width="19.5" customWidth="1"/>
    <col min="3" max="3" width="23.75" customWidth="1"/>
    <col min="4" max="4" width="21.6333333333333" customWidth="1"/>
    <col min="5" max="5" width="17.4416666666667" customWidth="1"/>
  </cols>
  <sheetData>
    <row r="1" ht="50" customHeight="1" spans="1:5">
      <c r="A1" s="38" t="s">
        <v>87</v>
      </c>
      <c r="B1" s="38"/>
      <c r="C1" s="38"/>
      <c r="D1" s="38"/>
      <c r="E1" s="38"/>
    </row>
    <row r="2" ht="18.75" spans="1:5">
      <c r="A2" s="39" t="s">
        <v>879</v>
      </c>
      <c r="B2" s="40" t="s">
        <v>102</v>
      </c>
      <c r="C2" s="40"/>
      <c r="D2" s="40"/>
      <c r="E2" s="40"/>
    </row>
    <row r="3" s="21" customFormat="1" ht="67" customHeight="1" spans="1:5">
      <c r="A3" s="41" t="s">
        <v>799</v>
      </c>
      <c r="B3" s="41" t="s">
        <v>547</v>
      </c>
      <c r="C3" s="42" t="s">
        <v>880</v>
      </c>
      <c r="D3" s="41" t="s">
        <v>881</v>
      </c>
      <c r="E3" s="44" t="s">
        <v>208</v>
      </c>
    </row>
    <row r="4" ht="44" customHeight="1" spans="1:5">
      <c r="A4" s="45" t="s">
        <v>882</v>
      </c>
      <c r="B4" s="46">
        <f>SUM(C4:D4)</f>
        <v>73921.35858</v>
      </c>
      <c r="C4" s="63">
        <v>24039.666</v>
      </c>
      <c r="D4" s="63">
        <v>49881.69258</v>
      </c>
      <c r="E4" s="47"/>
    </row>
    <row r="5" ht="44" customHeight="1" spans="1:5">
      <c r="A5" s="48" t="s">
        <v>883</v>
      </c>
      <c r="B5" s="46">
        <f t="shared" ref="B5:B10" si="0">SUM(C5:D5)</f>
        <v>1524.71952</v>
      </c>
      <c r="C5" s="63">
        <v>1524.71952</v>
      </c>
      <c r="D5" s="63">
        <v>0</v>
      </c>
      <c r="E5" s="47"/>
    </row>
    <row r="6" ht="44" customHeight="1" spans="1:5">
      <c r="A6" s="48" t="s">
        <v>884</v>
      </c>
      <c r="B6" s="46">
        <f t="shared" si="0"/>
        <v>256</v>
      </c>
      <c r="C6" s="63">
        <v>256</v>
      </c>
      <c r="D6" s="63">
        <v>0</v>
      </c>
      <c r="E6" s="47"/>
    </row>
    <row r="7" ht="44" customHeight="1" spans="1:5">
      <c r="A7" s="45" t="s">
        <v>885</v>
      </c>
      <c r="B7" s="46">
        <f t="shared" si="0"/>
        <v>77</v>
      </c>
      <c r="C7" s="63">
        <v>17</v>
      </c>
      <c r="D7" s="63">
        <v>60</v>
      </c>
      <c r="E7" s="47"/>
    </row>
    <row r="8" ht="44" customHeight="1" spans="1:5">
      <c r="A8" s="51" t="s">
        <v>775</v>
      </c>
      <c r="B8" s="46">
        <f t="shared" si="0"/>
        <v>75779.0781</v>
      </c>
      <c r="C8" s="64">
        <f>SUM(C4:C7)</f>
        <v>25837.38552</v>
      </c>
      <c r="D8" s="64">
        <f>SUM(D4:D7)</f>
        <v>49941.69258</v>
      </c>
      <c r="E8" s="47"/>
    </row>
    <row r="9" ht="44" customHeight="1" spans="1:5">
      <c r="A9" s="52" t="s">
        <v>863</v>
      </c>
      <c r="B9" s="46">
        <f t="shared" si="0"/>
        <v>41950.673145</v>
      </c>
      <c r="C9" s="63">
        <v>39304.447446</v>
      </c>
      <c r="D9" s="63">
        <v>2646.225699</v>
      </c>
      <c r="E9" s="47"/>
    </row>
    <row r="10" ht="44" customHeight="1" spans="1:5">
      <c r="A10" s="55" t="s">
        <v>780</v>
      </c>
      <c r="B10" s="46">
        <f t="shared" si="0"/>
        <v>117729.751245</v>
      </c>
      <c r="C10" s="65">
        <f>C8+C9</f>
        <v>65141.832966</v>
      </c>
      <c r="D10" s="65">
        <f>D8+D9</f>
        <v>52587.918279</v>
      </c>
      <c r="E10" s="47"/>
    </row>
    <row r="11" ht="18.75" spans="1:5">
      <c r="A11" s="57"/>
      <c r="B11" s="57"/>
      <c r="C11" s="57"/>
      <c r="D11" s="3"/>
      <c r="E11" s="58"/>
    </row>
  </sheetData>
  <mergeCells count="3">
    <mergeCell ref="A1:E1"/>
    <mergeCell ref="B2:E2"/>
    <mergeCell ref="A11:C11"/>
  </mergeCells>
  <pageMargins left="1.29861111111111" right="0.75" top="0.550694444444444" bottom="0.432638888888889" header="0.5" footer="0.5"/>
  <pageSetup paperSize="9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L8" sqref="L8"/>
    </sheetView>
  </sheetViews>
  <sheetFormatPr defaultColWidth="9" defaultRowHeight="13.5" outlineLevelCol="4"/>
  <cols>
    <col min="1" max="1" width="33.3833333333333" style="1" customWidth="1"/>
    <col min="2" max="2" width="20.6333333333333" customWidth="1"/>
    <col min="3" max="3" width="25.1333333333333" customWidth="1"/>
    <col min="4" max="4" width="30.25" customWidth="1"/>
  </cols>
  <sheetData>
    <row r="1" ht="57" customHeight="1" spans="1:5">
      <c r="A1" s="38" t="s">
        <v>89</v>
      </c>
      <c r="B1" s="38"/>
      <c r="C1" s="38"/>
      <c r="D1" s="38"/>
      <c r="E1" s="38"/>
    </row>
    <row r="2" ht="18.75" spans="1:5">
      <c r="A2" s="39" t="s">
        <v>886</v>
      </c>
      <c r="B2" s="59"/>
      <c r="C2" s="59"/>
      <c r="D2" s="60" t="s">
        <v>102</v>
      </c>
      <c r="E2" s="60"/>
    </row>
    <row r="3" ht="68" customHeight="1" spans="1:5">
      <c r="A3" s="41" t="s">
        <v>784</v>
      </c>
      <c r="B3" s="41" t="s">
        <v>547</v>
      </c>
      <c r="C3" s="41" t="s">
        <v>871</v>
      </c>
      <c r="D3" s="43" t="s">
        <v>872</v>
      </c>
      <c r="E3" s="44" t="s">
        <v>208</v>
      </c>
    </row>
    <row r="4" ht="40" customHeight="1" spans="1:5">
      <c r="A4" s="45" t="s">
        <v>873</v>
      </c>
      <c r="B4" s="46">
        <f t="shared" ref="B4:B9" si="0">SUM(C4:D4)</f>
        <v>22440.002458</v>
      </c>
      <c r="C4" s="46">
        <v>4969.9125</v>
      </c>
      <c r="D4" s="46">
        <v>17470.089958</v>
      </c>
      <c r="E4" s="47"/>
    </row>
    <row r="5" ht="40" customHeight="1" spans="1:5">
      <c r="A5" s="45" t="s">
        <v>874</v>
      </c>
      <c r="B5" s="46">
        <f t="shared" si="0"/>
        <v>56919.332</v>
      </c>
      <c r="C5" s="46">
        <v>25019.332</v>
      </c>
      <c r="D5" s="46">
        <v>31900</v>
      </c>
      <c r="E5" s="47"/>
    </row>
    <row r="6" ht="40" customHeight="1" spans="1:5">
      <c r="A6" s="45" t="s">
        <v>875</v>
      </c>
      <c r="B6" s="46">
        <f t="shared" si="0"/>
        <v>11.4</v>
      </c>
      <c r="C6" s="46">
        <v>3</v>
      </c>
      <c r="D6" s="46">
        <v>8.4</v>
      </c>
      <c r="E6" s="47"/>
    </row>
    <row r="7" ht="40" customHeight="1" spans="1:5">
      <c r="A7" s="48" t="s">
        <v>876</v>
      </c>
      <c r="B7" s="46">
        <f t="shared" si="0"/>
        <v>230</v>
      </c>
      <c r="C7" s="46">
        <v>230</v>
      </c>
      <c r="D7" s="57">
        <v>0</v>
      </c>
      <c r="E7" s="47"/>
    </row>
    <row r="8" ht="40" customHeight="1" spans="1:5">
      <c r="A8" s="61" t="s">
        <v>877</v>
      </c>
      <c r="B8" s="46">
        <f t="shared" si="0"/>
        <v>915</v>
      </c>
      <c r="C8" s="46">
        <v>115</v>
      </c>
      <c r="D8" s="46">
        <v>800</v>
      </c>
      <c r="E8" s="47"/>
    </row>
    <row r="9" ht="40" customHeight="1" spans="1:5">
      <c r="A9" s="62" t="s">
        <v>878</v>
      </c>
      <c r="B9" s="46">
        <f t="shared" si="0"/>
        <v>2.502</v>
      </c>
      <c r="C9" s="46">
        <v>2.502</v>
      </c>
      <c r="D9" s="46">
        <v>0</v>
      </c>
      <c r="E9" s="47"/>
    </row>
    <row r="10" ht="40" customHeight="1" spans="1:5">
      <c r="A10" s="51" t="s">
        <v>758</v>
      </c>
      <c r="B10" s="46">
        <f>SUM(B4:B9)</f>
        <v>80518.236458</v>
      </c>
      <c r="C10" s="46">
        <v>30339.7465</v>
      </c>
      <c r="D10" s="46">
        <v>50178.489958</v>
      </c>
      <c r="E10" s="47"/>
    </row>
    <row r="11" ht="40" customHeight="1" spans="1:5">
      <c r="A11" s="52" t="s">
        <v>853</v>
      </c>
      <c r="B11" s="46">
        <f>SUM(C11:D11)</f>
        <v>37211.514787</v>
      </c>
      <c r="C11" s="46">
        <v>34802.086466</v>
      </c>
      <c r="D11" s="46">
        <v>2409.428321</v>
      </c>
      <c r="E11" s="47"/>
    </row>
    <row r="12" ht="40" customHeight="1" spans="1:5">
      <c r="A12" s="55" t="s">
        <v>766</v>
      </c>
      <c r="B12" s="46">
        <f>SUM(B10:B11)</f>
        <v>117729.751245</v>
      </c>
      <c r="C12" s="46">
        <f>SUM(C10:C11)</f>
        <v>65141.832966</v>
      </c>
      <c r="D12" s="46">
        <f>SUM(D10:D11)</f>
        <v>52587.918279</v>
      </c>
      <c r="E12" s="47"/>
    </row>
  </sheetData>
  <mergeCells count="2">
    <mergeCell ref="A1:E1"/>
    <mergeCell ref="D2:E2"/>
  </mergeCells>
  <pageMargins left="1.37777777777778" right="0.75" top="0.629861111111111" bottom="0.66875" header="0.5" footer="0.5"/>
  <pageSetup paperSize="9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J11" sqref="J11"/>
    </sheetView>
  </sheetViews>
  <sheetFormatPr defaultColWidth="9" defaultRowHeight="13.5" outlineLevelCol="4"/>
  <cols>
    <col min="1" max="1" width="38.75" style="1" customWidth="1"/>
    <col min="2" max="2" width="19.5" customWidth="1"/>
    <col min="3" max="3" width="23.75" customWidth="1"/>
    <col min="4" max="4" width="21.6333333333333" customWidth="1"/>
    <col min="5" max="5" width="12.6333333333333" customWidth="1"/>
  </cols>
  <sheetData>
    <row r="1" ht="50" customHeight="1" spans="1:5">
      <c r="A1" s="38" t="s">
        <v>91</v>
      </c>
      <c r="B1" s="38"/>
      <c r="C1" s="38"/>
      <c r="D1" s="38"/>
      <c r="E1" s="38"/>
    </row>
    <row r="2" ht="18.75" spans="1:5">
      <c r="A2" s="39" t="s">
        <v>887</v>
      </c>
      <c r="B2" s="40" t="s">
        <v>102</v>
      </c>
      <c r="C2" s="40"/>
      <c r="D2" s="40"/>
      <c r="E2" s="40"/>
    </row>
    <row r="3" s="21" customFormat="1" ht="67" customHeight="1" spans="1:5">
      <c r="A3" s="41" t="s">
        <v>799</v>
      </c>
      <c r="B3" s="41" t="s">
        <v>547</v>
      </c>
      <c r="C3" s="42" t="s">
        <v>880</v>
      </c>
      <c r="D3" s="43" t="s">
        <v>881</v>
      </c>
      <c r="E3" s="44" t="s">
        <v>208</v>
      </c>
    </row>
    <row r="4" ht="44" customHeight="1" spans="1:5">
      <c r="A4" s="45" t="s">
        <v>882</v>
      </c>
      <c r="B4" s="46">
        <f>SUM(C4:D4)</f>
        <v>73921.35858</v>
      </c>
      <c r="C4" s="46">
        <v>24039.666</v>
      </c>
      <c r="D4" s="46">
        <v>49881.69258</v>
      </c>
      <c r="E4" s="47"/>
    </row>
    <row r="5" ht="44" customHeight="1" spans="1:5">
      <c r="A5" s="48" t="s">
        <v>883</v>
      </c>
      <c r="B5" s="46">
        <f t="shared" ref="B5:B10" si="0">SUM(C5:D5)</f>
        <v>1524.71952</v>
      </c>
      <c r="C5" s="49">
        <v>1524.71952</v>
      </c>
      <c r="D5" s="50">
        <v>0</v>
      </c>
      <c r="E5" s="47"/>
    </row>
    <row r="6" ht="44" customHeight="1" spans="1:5">
      <c r="A6" s="48" t="s">
        <v>884</v>
      </c>
      <c r="B6" s="46">
        <f t="shared" si="0"/>
        <v>256</v>
      </c>
      <c r="C6" s="49">
        <v>256</v>
      </c>
      <c r="D6" s="50">
        <v>0</v>
      </c>
      <c r="E6" s="47"/>
    </row>
    <row r="7" ht="44" customHeight="1" spans="1:5">
      <c r="A7" s="45" t="s">
        <v>885</v>
      </c>
      <c r="B7" s="46">
        <f t="shared" si="0"/>
        <v>77</v>
      </c>
      <c r="C7" s="46">
        <v>17</v>
      </c>
      <c r="D7" s="46">
        <v>60</v>
      </c>
      <c r="E7" s="47"/>
    </row>
    <row r="8" ht="44" customHeight="1" spans="1:5">
      <c r="A8" s="51" t="s">
        <v>775</v>
      </c>
      <c r="B8" s="46">
        <f t="shared" si="0"/>
        <v>75779.0781</v>
      </c>
      <c r="C8" s="46">
        <v>25837.38552</v>
      </c>
      <c r="D8" s="46">
        <v>49941.69258</v>
      </c>
      <c r="E8" s="47"/>
    </row>
    <row r="9" ht="44" customHeight="1" spans="1:5">
      <c r="A9" s="52" t="s">
        <v>863</v>
      </c>
      <c r="B9" s="46">
        <f t="shared" si="0"/>
        <v>41950.673145</v>
      </c>
      <c r="C9" s="53">
        <v>39304.447446</v>
      </c>
      <c r="D9" s="54">
        <v>2646.225699</v>
      </c>
      <c r="E9" s="47"/>
    </row>
    <row r="10" ht="44" customHeight="1" spans="1:5">
      <c r="A10" s="55" t="s">
        <v>780</v>
      </c>
      <c r="B10" s="46">
        <f t="shared" si="0"/>
        <v>117729.751245</v>
      </c>
      <c r="C10" s="56">
        <v>65141.832966</v>
      </c>
      <c r="D10" s="56">
        <v>52587.918279</v>
      </c>
      <c r="E10" s="47"/>
    </row>
    <row r="11" ht="18.75" spans="1:5">
      <c r="A11" s="57"/>
      <c r="B11" s="57"/>
      <c r="C11" s="57"/>
      <c r="D11" s="3"/>
      <c r="E11" s="58"/>
    </row>
  </sheetData>
  <mergeCells count="3">
    <mergeCell ref="A1:E1"/>
    <mergeCell ref="B2:E2"/>
    <mergeCell ref="A11:C11"/>
  </mergeCells>
  <pageMargins left="1.29861111111111" right="0.75" top="0.550694444444444" bottom="0.432638888888889" header="0.5" footer="0.5"/>
  <pageSetup paperSize="9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workbookViewId="0">
      <selection activeCell="I19" sqref="I19"/>
    </sheetView>
  </sheetViews>
  <sheetFormatPr defaultColWidth="9" defaultRowHeight="13.5"/>
  <cols>
    <col min="1" max="1" width="31.1333333333333" style="1" customWidth="1"/>
    <col min="2" max="3" width="14.8833333333333" customWidth="1"/>
    <col min="4" max="4" width="14.6333333333333" customWidth="1"/>
    <col min="5" max="5" width="13.5" customWidth="1"/>
    <col min="6" max="6" width="16.75" customWidth="1"/>
    <col min="7" max="7" width="15.75" customWidth="1"/>
    <col min="8" max="8" width="17.6333333333333" customWidth="1"/>
    <col min="9" max="9" width="39.25" customWidth="1"/>
  </cols>
  <sheetData>
    <row r="1" ht="50" customHeight="1" spans="1:9">
      <c r="A1" s="2" t="s">
        <v>93</v>
      </c>
      <c r="B1" s="2"/>
      <c r="C1" s="2"/>
      <c r="D1" s="2"/>
      <c r="E1" s="2"/>
      <c r="F1" s="2"/>
      <c r="G1" s="2"/>
      <c r="H1" s="2"/>
      <c r="I1" s="2"/>
    </row>
    <row r="2" ht="18.75" spans="1:9">
      <c r="A2" s="22" t="s">
        <v>888</v>
      </c>
      <c r="B2" s="22"/>
      <c r="C2" s="23"/>
      <c r="D2" s="23"/>
      <c r="E2" s="23"/>
      <c r="F2" s="24" t="s">
        <v>889</v>
      </c>
      <c r="G2" s="24"/>
      <c r="H2" s="24"/>
      <c r="I2" s="24"/>
    </row>
    <row r="3" s="21" customFormat="1" ht="37" customHeight="1" spans="1:9">
      <c r="A3" s="25" t="s">
        <v>231</v>
      </c>
      <c r="B3" s="25" t="s">
        <v>890</v>
      </c>
      <c r="C3" s="25" t="s">
        <v>891</v>
      </c>
      <c r="D3" s="26" t="s">
        <v>892</v>
      </c>
      <c r="E3" s="26"/>
      <c r="F3" s="27" t="s">
        <v>893</v>
      </c>
      <c r="G3" s="26" t="s">
        <v>130</v>
      </c>
      <c r="H3" s="26"/>
      <c r="I3" s="25" t="s">
        <v>208</v>
      </c>
    </row>
    <row r="4" s="21" customFormat="1" ht="37" customHeight="1" spans="1:9">
      <c r="A4" s="25"/>
      <c r="B4" s="25"/>
      <c r="C4" s="25"/>
      <c r="D4" s="28" t="s">
        <v>110</v>
      </c>
      <c r="E4" s="29" t="s">
        <v>111</v>
      </c>
      <c r="F4" s="30"/>
      <c r="G4" s="28" t="s">
        <v>110</v>
      </c>
      <c r="H4" s="29" t="s">
        <v>112</v>
      </c>
      <c r="I4" s="25"/>
    </row>
    <row r="5" ht="52" customHeight="1" spans="1:9">
      <c r="A5" s="13" t="s">
        <v>894</v>
      </c>
      <c r="B5" s="31">
        <f>SUM(B6:B9)</f>
        <v>497.68</v>
      </c>
      <c r="C5" s="14">
        <v>721</v>
      </c>
      <c r="D5" s="32">
        <f>B5-C5</f>
        <v>-223.32</v>
      </c>
      <c r="E5" s="33">
        <f>B5/C5</f>
        <v>0.690263522884882</v>
      </c>
      <c r="F5" s="31">
        <v>541.12</v>
      </c>
      <c r="G5" s="34">
        <f>B5-F5</f>
        <v>-43.4400000000001</v>
      </c>
      <c r="H5" s="33">
        <f>(B5-F5)/F5</f>
        <v>-0.0802779420461266</v>
      </c>
      <c r="I5" s="35"/>
    </row>
    <row r="6" ht="52" customHeight="1" spans="1:9">
      <c r="A6" s="13" t="s">
        <v>895</v>
      </c>
      <c r="B6" s="31">
        <v>18.3</v>
      </c>
      <c r="C6" s="14">
        <v>20</v>
      </c>
      <c r="D6" s="32">
        <f>B6-C6</f>
        <v>-1.7</v>
      </c>
      <c r="E6" s="33"/>
      <c r="F6" s="31"/>
      <c r="G6" s="34"/>
      <c r="H6" s="33"/>
      <c r="I6" s="36"/>
    </row>
    <row r="7" ht="52" customHeight="1" spans="1:9">
      <c r="A7" s="37" t="s">
        <v>896</v>
      </c>
      <c r="B7" s="31">
        <v>57.41</v>
      </c>
      <c r="C7" s="14">
        <v>100</v>
      </c>
      <c r="D7" s="32">
        <f>B7-C7</f>
        <v>-42.59</v>
      </c>
      <c r="E7" s="33">
        <f>B7/C7</f>
        <v>0.5741</v>
      </c>
      <c r="F7" s="31">
        <v>40.28</v>
      </c>
      <c r="G7" s="34">
        <f>B7-F7</f>
        <v>17.13</v>
      </c>
      <c r="H7" s="33">
        <f>(B7-F7)/F7</f>
        <v>0.425273088381331</v>
      </c>
      <c r="I7" s="36"/>
    </row>
    <row r="8" ht="52" customHeight="1" spans="1:9">
      <c r="A8" s="13" t="s">
        <v>897</v>
      </c>
      <c r="B8" s="31">
        <v>353.83</v>
      </c>
      <c r="C8" s="14">
        <v>453</v>
      </c>
      <c r="D8" s="32">
        <f>B8-C8</f>
        <v>-99.17</v>
      </c>
      <c r="E8" s="33">
        <f>B8/C8</f>
        <v>0.781081677704194</v>
      </c>
      <c r="F8" s="31">
        <v>382.72</v>
      </c>
      <c r="G8" s="34">
        <f>B8-F8</f>
        <v>-28.89</v>
      </c>
      <c r="H8" s="33">
        <f>(B8-F8)/F8</f>
        <v>-0.0754859949832777</v>
      </c>
      <c r="I8" s="35"/>
    </row>
    <row r="9" ht="52" customHeight="1" spans="1:9">
      <c r="A9" s="13" t="s">
        <v>898</v>
      </c>
      <c r="B9" s="31">
        <v>68.14</v>
      </c>
      <c r="C9" s="14">
        <v>148</v>
      </c>
      <c r="D9" s="32">
        <f>B9-C9</f>
        <v>-79.86</v>
      </c>
      <c r="E9" s="33">
        <f>B9/C9</f>
        <v>0.460405405405405</v>
      </c>
      <c r="F9" s="31">
        <v>118.12</v>
      </c>
      <c r="G9" s="34">
        <f>B9-F9</f>
        <v>-49.98</v>
      </c>
      <c r="H9" s="33">
        <f>(B9-F9)/F9</f>
        <v>-0.423129021334236</v>
      </c>
      <c r="I9" s="35"/>
    </row>
  </sheetData>
  <mergeCells count="9">
    <mergeCell ref="A1:I1"/>
    <mergeCell ref="F2:I2"/>
    <mergeCell ref="D3:E3"/>
    <mergeCell ref="G3:H3"/>
    <mergeCell ref="A3:A4"/>
    <mergeCell ref="B3:B4"/>
    <mergeCell ref="C3:C4"/>
    <mergeCell ref="F3:F4"/>
    <mergeCell ref="I3:I4"/>
  </mergeCells>
  <pageMargins left="0.75" right="0.75" top="1" bottom="1" header="0.5" footer="0.5"/>
  <pageSetup paperSize="9" scale="74" fitToHeight="0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workbookViewId="0">
      <selection activeCell="I17" sqref="I17"/>
    </sheetView>
  </sheetViews>
  <sheetFormatPr defaultColWidth="9" defaultRowHeight="13.5"/>
  <cols>
    <col min="1" max="1" width="31.1333333333333" style="1" customWidth="1"/>
    <col min="2" max="3" width="14.8833333333333" customWidth="1"/>
    <col min="4" max="4" width="14.6333333333333" customWidth="1"/>
    <col min="5" max="5" width="13.5" customWidth="1"/>
    <col min="6" max="6" width="16.75" customWidth="1"/>
    <col min="7" max="7" width="15.75" customWidth="1"/>
    <col min="8" max="8" width="17.6333333333333" customWidth="1"/>
    <col min="9" max="9" width="39.25" customWidth="1"/>
  </cols>
  <sheetData>
    <row r="1" ht="50" customHeight="1" spans="1:9">
      <c r="A1" s="2" t="s">
        <v>95</v>
      </c>
      <c r="B1" s="2"/>
      <c r="C1" s="2"/>
      <c r="D1" s="2"/>
      <c r="E1" s="2"/>
      <c r="F1" s="2"/>
      <c r="G1" s="2"/>
      <c r="H1" s="2"/>
      <c r="I1" s="2"/>
    </row>
    <row r="2" ht="18.75" spans="1:9">
      <c r="A2" s="22" t="s">
        <v>899</v>
      </c>
      <c r="B2" s="22"/>
      <c r="C2" s="23"/>
      <c r="D2" s="23"/>
      <c r="E2" s="23"/>
      <c r="F2" s="24" t="s">
        <v>889</v>
      </c>
      <c r="G2" s="24"/>
      <c r="H2" s="24"/>
      <c r="I2" s="24"/>
    </row>
    <row r="3" s="21" customFormat="1" ht="46" customHeight="1" spans="1:9">
      <c r="A3" s="25" t="s">
        <v>231</v>
      </c>
      <c r="B3" s="25" t="s">
        <v>890</v>
      </c>
      <c r="C3" s="25" t="s">
        <v>891</v>
      </c>
      <c r="D3" s="26" t="s">
        <v>892</v>
      </c>
      <c r="E3" s="26"/>
      <c r="F3" s="27" t="s">
        <v>893</v>
      </c>
      <c r="G3" s="26" t="s">
        <v>130</v>
      </c>
      <c r="H3" s="26"/>
      <c r="I3" s="25" t="s">
        <v>208</v>
      </c>
    </row>
    <row r="4" s="21" customFormat="1" ht="46" customHeight="1" spans="1:9">
      <c r="A4" s="25"/>
      <c r="B4" s="25"/>
      <c r="C4" s="25"/>
      <c r="D4" s="28" t="s">
        <v>110</v>
      </c>
      <c r="E4" s="29" t="s">
        <v>111</v>
      </c>
      <c r="F4" s="30"/>
      <c r="G4" s="28" t="s">
        <v>110</v>
      </c>
      <c r="H4" s="29" t="s">
        <v>112</v>
      </c>
      <c r="I4" s="25"/>
    </row>
    <row r="5" ht="52" customHeight="1" spans="1:9">
      <c r="A5" s="13" t="s">
        <v>894</v>
      </c>
      <c r="B5" s="31">
        <f>SUM(B6:B9)</f>
        <v>497.68</v>
      </c>
      <c r="C5" s="14">
        <f>SUM(C6:C9)</f>
        <v>721</v>
      </c>
      <c r="D5" s="32">
        <f t="shared" ref="D5:D9" si="0">B5-C5</f>
        <v>-223.32</v>
      </c>
      <c r="E5" s="33">
        <f t="shared" ref="E5:E9" si="1">B5/C5</f>
        <v>0.690263522884882</v>
      </c>
      <c r="F5" s="31">
        <v>541.12</v>
      </c>
      <c r="G5" s="34">
        <f t="shared" ref="G5:G9" si="2">B5-F5</f>
        <v>-43.4400000000001</v>
      </c>
      <c r="H5" s="33">
        <f t="shared" ref="H5:H9" si="3">(B5-F5)/F5</f>
        <v>-0.0802779420461266</v>
      </c>
      <c r="I5" s="35"/>
    </row>
    <row r="6" ht="52" customHeight="1" spans="1:9">
      <c r="A6" s="13" t="s">
        <v>895</v>
      </c>
      <c r="B6" s="31">
        <v>18.3</v>
      </c>
      <c r="C6" s="14">
        <v>20</v>
      </c>
      <c r="D6" s="32">
        <f t="shared" si="0"/>
        <v>-1.7</v>
      </c>
      <c r="E6" s="33"/>
      <c r="F6" s="31"/>
      <c r="G6" s="34"/>
      <c r="H6" s="33"/>
      <c r="I6" s="36"/>
    </row>
    <row r="7" ht="52" customHeight="1" spans="1:9">
      <c r="A7" s="37" t="s">
        <v>896</v>
      </c>
      <c r="B7" s="31">
        <v>57.41</v>
      </c>
      <c r="C7" s="14">
        <v>100</v>
      </c>
      <c r="D7" s="32">
        <f t="shared" si="0"/>
        <v>-42.59</v>
      </c>
      <c r="E7" s="33">
        <f t="shared" si="1"/>
        <v>0.5741</v>
      </c>
      <c r="F7" s="31">
        <v>40.28</v>
      </c>
      <c r="G7" s="34">
        <f t="shared" si="2"/>
        <v>17.13</v>
      </c>
      <c r="H7" s="33">
        <f t="shared" si="3"/>
        <v>0.425273088381331</v>
      </c>
      <c r="I7" s="36"/>
    </row>
    <row r="8" ht="52" customHeight="1" spans="1:9">
      <c r="A8" s="13" t="s">
        <v>897</v>
      </c>
      <c r="B8" s="31">
        <v>353.83</v>
      </c>
      <c r="C8" s="14">
        <v>453</v>
      </c>
      <c r="D8" s="32">
        <f t="shared" si="0"/>
        <v>-99.17</v>
      </c>
      <c r="E8" s="33">
        <f t="shared" si="1"/>
        <v>0.781081677704194</v>
      </c>
      <c r="F8" s="31">
        <v>382.72</v>
      </c>
      <c r="G8" s="34">
        <f t="shared" si="2"/>
        <v>-28.89</v>
      </c>
      <c r="H8" s="33">
        <f t="shared" si="3"/>
        <v>-0.0754859949832777</v>
      </c>
      <c r="I8" s="35"/>
    </row>
    <row r="9" ht="52" customHeight="1" spans="1:9">
      <c r="A9" s="13" t="s">
        <v>898</v>
      </c>
      <c r="B9" s="31">
        <v>68.14</v>
      </c>
      <c r="C9" s="14">
        <v>148</v>
      </c>
      <c r="D9" s="32">
        <f t="shared" si="0"/>
        <v>-79.86</v>
      </c>
      <c r="E9" s="33">
        <f t="shared" si="1"/>
        <v>0.460405405405405</v>
      </c>
      <c r="F9" s="31">
        <v>118.12</v>
      </c>
      <c r="G9" s="34">
        <f t="shared" si="2"/>
        <v>-49.98</v>
      </c>
      <c r="H9" s="33">
        <f t="shared" si="3"/>
        <v>-0.423129021334236</v>
      </c>
      <c r="I9" s="35"/>
    </row>
  </sheetData>
  <mergeCells count="9">
    <mergeCell ref="A1:I1"/>
    <mergeCell ref="F2:I2"/>
    <mergeCell ref="D3:E3"/>
    <mergeCell ref="G3:H3"/>
    <mergeCell ref="A3:A4"/>
    <mergeCell ref="B3:B4"/>
    <mergeCell ref="C3:C4"/>
    <mergeCell ref="F3:F4"/>
    <mergeCell ref="I3:I4"/>
  </mergeCells>
  <pageMargins left="0.75" right="0.75" top="1" bottom="1" header="0.5" footer="0.5"/>
  <pageSetup paperSize="9" scale="74" fitToHeight="0" orientation="landscape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zoomScale="80" zoomScaleNormal="80" workbookViewId="0">
      <selection activeCell="I21" sqref="I21"/>
    </sheetView>
  </sheetViews>
  <sheetFormatPr defaultColWidth="9" defaultRowHeight="13.5"/>
  <cols>
    <col min="1" max="1" width="34.8833333333333" style="1" customWidth="1"/>
    <col min="2" max="2" width="12.8833333333333" customWidth="1"/>
    <col min="3" max="3" width="13.75" customWidth="1"/>
    <col min="4" max="4" width="11.6333333333333" customWidth="1"/>
    <col min="5" max="5" width="16.3833333333333" customWidth="1"/>
    <col min="6" max="6" width="20.25" customWidth="1"/>
    <col min="7" max="7" width="14.75" customWidth="1"/>
    <col min="8" max="8" width="21.25" customWidth="1"/>
    <col min="9" max="9" width="40.3833333333333" customWidth="1"/>
  </cols>
  <sheetData>
    <row r="1" ht="69" customHeight="1" spans="1:9">
      <c r="A1" s="2" t="s">
        <v>97</v>
      </c>
      <c r="B1" s="2"/>
      <c r="C1" s="2"/>
      <c r="D1" s="2"/>
      <c r="E1" s="2"/>
      <c r="F1" s="2"/>
      <c r="G1" s="2"/>
      <c r="H1" s="2"/>
      <c r="I1" s="2"/>
    </row>
    <row r="2" ht="18.75" spans="1:9">
      <c r="A2" s="3" t="s">
        <v>900</v>
      </c>
      <c r="B2" s="4"/>
      <c r="C2" s="3"/>
      <c r="D2" s="3"/>
      <c r="E2" s="4"/>
      <c r="F2" s="4"/>
      <c r="G2" s="5"/>
      <c r="H2" s="6" t="s">
        <v>102</v>
      </c>
      <c r="I2" s="6"/>
    </row>
    <row r="3" ht="39" customHeight="1" spans="1:9">
      <c r="A3" s="7" t="s">
        <v>231</v>
      </c>
      <c r="B3" s="8" t="s">
        <v>901</v>
      </c>
      <c r="C3" s="7" t="s">
        <v>814</v>
      </c>
      <c r="D3" s="7" t="s">
        <v>890</v>
      </c>
      <c r="E3" s="9" t="s">
        <v>902</v>
      </c>
      <c r="F3" s="9"/>
      <c r="G3" s="9" t="s">
        <v>903</v>
      </c>
      <c r="H3" s="9"/>
      <c r="I3" s="7" t="s">
        <v>208</v>
      </c>
    </row>
    <row r="4" ht="37" customHeight="1" spans="1:9">
      <c r="A4" s="7"/>
      <c r="B4" s="10"/>
      <c r="C4" s="7"/>
      <c r="D4" s="7"/>
      <c r="E4" s="11" t="s">
        <v>110</v>
      </c>
      <c r="F4" s="12" t="s">
        <v>112</v>
      </c>
      <c r="G4" s="11" t="s">
        <v>110</v>
      </c>
      <c r="H4" s="12" t="s">
        <v>112</v>
      </c>
      <c r="I4" s="7"/>
    </row>
    <row r="5" ht="57" customHeight="1" spans="1:9">
      <c r="A5" s="13" t="s">
        <v>894</v>
      </c>
      <c r="B5" s="14">
        <f>B6+B7+B8+B9</f>
        <v>711</v>
      </c>
      <c r="C5" s="14">
        <f>C6+C7+C8+C9</f>
        <v>721</v>
      </c>
      <c r="D5" s="14">
        <f>D6+D7+D8+D9</f>
        <v>497.68</v>
      </c>
      <c r="E5" s="15">
        <f>B5-C5</f>
        <v>-10</v>
      </c>
      <c r="F5" s="16">
        <f>E5/C5</f>
        <v>-0.013869625520111</v>
      </c>
      <c r="G5" s="17">
        <f>B5-D5</f>
        <v>213.32</v>
      </c>
      <c r="H5" s="16">
        <f>G5/D5</f>
        <v>0.428628837807427</v>
      </c>
      <c r="I5" s="18"/>
    </row>
    <row r="6" ht="57" customHeight="1" spans="1:9">
      <c r="A6" s="13" t="s">
        <v>895</v>
      </c>
      <c r="B6" s="19">
        <v>20</v>
      </c>
      <c r="C6" s="14">
        <v>20</v>
      </c>
      <c r="D6" s="15">
        <v>18.3</v>
      </c>
      <c r="E6" s="15"/>
      <c r="F6" s="16"/>
      <c r="G6" s="17">
        <f>B6-D6</f>
        <v>1.7</v>
      </c>
      <c r="H6" s="16"/>
      <c r="I6" s="18"/>
    </row>
    <row r="7" ht="57" customHeight="1" spans="1:9">
      <c r="A7" s="13" t="s">
        <v>896</v>
      </c>
      <c r="B7" s="19">
        <v>100</v>
      </c>
      <c r="C7" s="14">
        <v>100</v>
      </c>
      <c r="D7" s="15">
        <v>57.41</v>
      </c>
      <c r="E7" s="15">
        <f>B7-C7</f>
        <v>0</v>
      </c>
      <c r="F7" s="16">
        <f>E7/C7</f>
        <v>0</v>
      </c>
      <c r="G7" s="17">
        <f>B7-D7</f>
        <v>42.59</v>
      </c>
      <c r="H7" s="16">
        <f>G7/D7</f>
        <v>0.741856819369448</v>
      </c>
      <c r="I7" s="18" t="s">
        <v>904</v>
      </c>
    </row>
    <row r="8" ht="57" customHeight="1" spans="1:9">
      <c r="A8" s="13" t="s">
        <v>897</v>
      </c>
      <c r="B8" s="19">
        <v>448</v>
      </c>
      <c r="C8" s="14">
        <v>453</v>
      </c>
      <c r="D8" s="15">
        <v>353.83</v>
      </c>
      <c r="E8" s="15">
        <f>B8-C8</f>
        <v>-5</v>
      </c>
      <c r="F8" s="16">
        <f>E8/C8</f>
        <v>-0.011037527593819</v>
      </c>
      <c r="G8" s="17">
        <f>B8-D8</f>
        <v>94.17</v>
      </c>
      <c r="H8" s="16">
        <f>G8/D8</f>
        <v>0.266144758782466</v>
      </c>
      <c r="I8" s="20"/>
    </row>
    <row r="9" ht="57" customHeight="1" spans="1:9">
      <c r="A9" s="13" t="s">
        <v>898</v>
      </c>
      <c r="B9" s="19">
        <v>143</v>
      </c>
      <c r="C9" s="14">
        <v>148</v>
      </c>
      <c r="D9" s="15">
        <v>68.14</v>
      </c>
      <c r="E9" s="15">
        <f>B9-C9</f>
        <v>-5</v>
      </c>
      <c r="F9" s="16">
        <f>E9/C9</f>
        <v>-0.0337837837837838</v>
      </c>
      <c r="G9" s="17">
        <f>B9-D9</f>
        <v>74.86</v>
      </c>
      <c r="H9" s="16">
        <f>G9/D9</f>
        <v>1.09862048723217</v>
      </c>
      <c r="I9" s="20"/>
    </row>
  </sheetData>
  <mergeCells count="9">
    <mergeCell ref="A1:I1"/>
    <mergeCell ref="H2:I2"/>
    <mergeCell ref="E3:F3"/>
    <mergeCell ref="G3:H3"/>
    <mergeCell ref="A3:A4"/>
    <mergeCell ref="B3:B4"/>
    <mergeCell ref="C3:C4"/>
    <mergeCell ref="D3:D4"/>
    <mergeCell ref="I3:I4"/>
  </mergeCells>
  <pageMargins left="0.75" right="0.75" top="1" bottom="1" header="0.5" footer="0.5"/>
  <pageSetup paperSize="9" scale="71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13"/>
  <sheetViews>
    <sheetView workbookViewId="0">
      <selection activeCell="C24" sqref="C24"/>
    </sheetView>
  </sheetViews>
  <sheetFormatPr defaultColWidth="9" defaultRowHeight="13.5"/>
  <cols>
    <col min="1" max="1" width="34" customWidth="1"/>
    <col min="2" max="2" width="13.8833333333333" style="1" customWidth="1"/>
    <col min="3" max="3" width="12.75" style="1" customWidth="1"/>
    <col min="4" max="4" width="11.3833333333333" style="1" customWidth="1"/>
    <col min="5" max="5" width="10.75" style="1" customWidth="1"/>
    <col min="6" max="6" width="9.44166666666667" style="1"/>
    <col min="7" max="7" width="11.75" style="1" customWidth="1"/>
    <col min="8" max="8" width="11" style="1" customWidth="1"/>
    <col min="9" max="9" width="15.5" style="1" customWidth="1"/>
  </cols>
  <sheetData>
    <row r="1" ht="49" customHeight="1" spans="1:249">
      <c r="A1" s="441" t="s">
        <v>153</v>
      </c>
      <c r="B1" s="442"/>
      <c r="C1" s="442"/>
      <c r="D1" s="442"/>
      <c r="E1" s="442"/>
      <c r="F1" s="442"/>
      <c r="G1" s="442"/>
      <c r="H1" s="442"/>
      <c r="I1" s="441"/>
    </row>
    <row r="2" spans="1:249">
      <c r="A2" s="443" t="s">
        <v>154</v>
      </c>
      <c r="B2" s="444"/>
      <c r="C2" s="444"/>
      <c r="D2" s="444"/>
      <c r="E2" s="444"/>
      <c r="F2" s="444"/>
      <c r="G2" s="444"/>
      <c r="H2" s="444"/>
      <c r="I2" s="445" t="s">
        <v>102</v>
      </c>
    </row>
    <row r="3" s="438" customFormat="1" ht="28" customHeight="1" spans="1:249">
      <c r="A3" s="446" t="s">
        <v>103</v>
      </c>
      <c r="B3" s="447" t="s">
        <v>104</v>
      </c>
      <c r="C3" s="448" t="s">
        <v>105</v>
      </c>
      <c r="D3" s="415" t="s">
        <v>106</v>
      </c>
      <c r="E3" s="415"/>
      <c r="F3" s="449" t="s">
        <v>107</v>
      </c>
      <c r="G3" s="415" t="s">
        <v>108</v>
      </c>
      <c r="H3" s="415"/>
      <c r="I3" s="450" t="s">
        <v>109</v>
      </c>
      <c r="J3" s="451"/>
      <c r="K3" s="451"/>
      <c r="L3" s="451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1"/>
      <c r="AG3" s="451"/>
      <c r="AH3" s="451"/>
      <c r="AI3" s="451"/>
      <c r="AJ3" s="451"/>
      <c r="AK3" s="451"/>
      <c r="AL3" s="451"/>
      <c r="AM3" s="451"/>
      <c r="AN3" s="451"/>
      <c r="AO3" s="451"/>
      <c r="AP3" s="451"/>
      <c r="AQ3" s="451"/>
      <c r="AR3" s="451"/>
      <c r="AS3" s="451"/>
      <c r="AT3" s="451"/>
      <c r="AU3" s="451"/>
      <c r="AV3" s="451"/>
      <c r="AW3" s="451"/>
      <c r="AX3" s="451"/>
      <c r="AY3" s="451"/>
      <c r="AZ3" s="451"/>
      <c r="BA3" s="451"/>
      <c r="BB3" s="451"/>
      <c r="BC3" s="451"/>
      <c r="BD3" s="451"/>
      <c r="BE3" s="451"/>
      <c r="BF3" s="451"/>
      <c r="BG3" s="451"/>
      <c r="BH3" s="451"/>
      <c r="BI3" s="451"/>
      <c r="BJ3" s="451"/>
      <c r="BK3" s="451"/>
      <c r="BL3" s="451"/>
      <c r="BM3" s="451"/>
      <c r="BN3" s="451"/>
      <c r="BO3" s="451"/>
      <c r="BP3" s="451"/>
      <c r="BQ3" s="451"/>
      <c r="BR3" s="451"/>
      <c r="BS3" s="451"/>
      <c r="BT3" s="451"/>
      <c r="BU3" s="451"/>
      <c r="BV3" s="451"/>
      <c r="BW3" s="451"/>
      <c r="BX3" s="451"/>
      <c r="BY3" s="451"/>
      <c r="BZ3" s="451"/>
      <c r="CA3" s="451"/>
      <c r="CB3" s="451"/>
      <c r="CC3" s="451"/>
      <c r="CD3" s="451"/>
      <c r="CE3" s="451"/>
      <c r="CF3" s="451"/>
      <c r="CG3" s="451"/>
      <c r="CH3" s="451"/>
      <c r="CI3" s="451"/>
      <c r="CJ3" s="451"/>
      <c r="CK3" s="451"/>
      <c r="CL3" s="451"/>
      <c r="CM3" s="451"/>
      <c r="CN3" s="451"/>
      <c r="CO3" s="451"/>
      <c r="CP3" s="451"/>
      <c r="CQ3" s="451"/>
      <c r="CR3" s="451"/>
      <c r="CS3" s="451"/>
      <c r="CT3" s="451"/>
      <c r="CU3" s="451"/>
      <c r="CV3" s="451"/>
      <c r="CW3" s="451"/>
      <c r="CX3" s="451"/>
      <c r="CY3" s="451"/>
      <c r="CZ3" s="451"/>
      <c r="DA3" s="451"/>
      <c r="DB3" s="451"/>
      <c r="DC3" s="451"/>
      <c r="DD3" s="451"/>
      <c r="DE3" s="451"/>
      <c r="DF3" s="451"/>
      <c r="DG3" s="451"/>
      <c r="DH3" s="451"/>
      <c r="DI3" s="451"/>
      <c r="DJ3" s="451"/>
      <c r="DK3" s="451"/>
      <c r="DL3" s="451"/>
      <c r="DM3" s="451"/>
      <c r="DN3" s="451"/>
      <c r="DO3" s="451"/>
      <c r="DP3" s="451"/>
      <c r="DQ3" s="451"/>
      <c r="DR3" s="451"/>
      <c r="DS3" s="451"/>
      <c r="DT3" s="451"/>
      <c r="DU3" s="451"/>
      <c r="DV3" s="451"/>
      <c r="DW3" s="451"/>
      <c r="DX3" s="451"/>
      <c r="DY3" s="451"/>
      <c r="DZ3" s="451"/>
      <c r="EA3" s="451"/>
      <c r="EB3" s="451"/>
      <c r="EC3" s="451"/>
      <c r="ED3" s="451"/>
      <c r="EE3" s="451"/>
      <c r="EF3" s="451"/>
      <c r="EG3" s="451"/>
      <c r="EH3" s="451"/>
      <c r="EI3" s="451"/>
      <c r="EJ3" s="451"/>
      <c r="EK3" s="451"/>
      <c r="EL3" s="451"/>
      <c r="EM3" s="451"/>
      <c r="EN3" s="451"/>
      <c r="EO3" s="451"/>
      <c r="EP3" s="451"/>
      <c r="EQ3" s="451"/>
      <c r="ER3" s="451"/>
      <c r="ES3" s="451"/>
      <c r="ET3" s="451"/>
      <c r="EU3" s="451"/>
      <c r="EV3" s="451"/>
      <c r="EW3" s="451"/>
      <c r="EX3" s="451"/>
      <c r="EY3" s="451"/>
      <c r="EZ3" s="451"/>
      <c r="FA3" s="451"/>
      <c r="FB3" s="451"/>
      <c r="FC3" s="451"/>
      <c r="FD3" s="451"/>
      <c r="FE3" s="451"/>
      <c r="FF3" s="451"/>
      <c r="FG3" s="451"/>
      <c r="FH3" s="451"/>
      <c r="FI3" s="451"/>
      <c r="FJ3" s="451"/>
      <c r="FK3" s="451"/>
      <c r="FL3" s="451"/>
      <c r="FM3" s="451"/>
      <c r="FN3" s="451"/>
      <c r="FO3" s="451"/>
      <c r="FP3" s="451"/>
      <c r="FQ3" s="451"/>
      <c r="FR3" s="451"/>
      <c r="FS3" s="451"/>
      <c r="FT3" s="451"/>
      <c r="FU3" s="451"/>
      <c r="FV3" s="451"/>
      <c r="FW3" s="451"/>
      <c r="FX3" s="451"/>
      <c r="FY3" s="451"/>
      <c r="FZ3" s="451"/>
      <c r="GA3" s="451"/>
      <c r="GB3" s="451"/>
      <c r="GC3" s="451"/>
      <c r="GD3" s="451"/>
      <c r="GE3" s="451"/>
      <c r="GF3" s="451"/>
      <c r="GG3" s="451"/>
      <c r="GH3" s="451"/>
      <c r="GI3" s="451"/>
      <c r="GJ3" s="451"/>
      <c r="GK3" s="451"/>
      <c r="GL3" s="451"/>
      <c r="GM3" s="451"/>
      <c r="GN3" s="451"/>
      <c r="GO3" s="451"/>
      <c r="GP3" s="451"/>
      <c r="GQ3" s="451"/>
      <c r="GR3" s="451"/>
      <c r="GS3" s="451"/>
      <c r="GT3" s="451"/>
      <c r="GU3" s="451"/>
      <c r="GV3" s="451"/>
      <c r="GW3" s="451"/>
      <c r="GX3" s="451"/>
      <c r="GY3" s="451"/>
      <c r="GZ3" s="451"/>
      <c r="HA3" s="451"/>
      <c r="HB3" s="451"/>
      <c r="HC3" s="451"/>
      <c r="HD3" s="451"/>
      <c r="HE3" s="451"/>
      <c r="HF3" s="451"/>
      <c r="HG3" s="451"/>
      <c r="HH3" s="451"/>
      <c r="HI3" s="451"/>
      <c r="HJ3" s="451"/>
      <c r="HK3" s="451"/>
      <c r="HL3" s="451"/>
      <c r="HM3" s="451"/>
      <c r="HN3" s="451"/>
      <c r="HO3" s="451"/>
      <c r="HP3" s="451"/>
      <c r="HQ3" s="451"/>
      <c r="HR3" s="451"/>
      <c r="HS3" s="451"/>
      <c r="HT3" s="451"/>
      <c r="HU3" s="451"/>
      <c r="HV3" s="451"/>
      <c r="HW3" s="451"/>
      <c r="HX3" s="451"/>
      <c r="HY3" s="451"/>
      <c r="HZ3" s="451"/>
      <c r="IA3" s="451"/>
      <c r="IB3" s="451"/>
      <c r="IC3" s="451"/>
      <c r="ID3" s="451"/>
      <c r="IE3" s="451"/>
      <c r="IF3" s="451"/>
      <c r="IG3" s="451"/>
      <c r="IH3" s="451"/>
      <c r="II3" s="451"/>
      <c r="IJ3" s="451"/>
      <c r="IK3" s="451"/>
      <c r="IL3" s="451"/>
      <c r="IM3" s="451"/>
      <c r="IN3" s="451"/>
      <c r="IO3" s="451"/>
    </row>
    <row r="4" s="438" customFormat="1" ht="24" customHeight="1" spans="1:249">
      <c r="A4" s="452"/>
      <c r="B4" s="453"/>
      <c r="C4" s="454"/>
      <c r="D4" s="455" t="s">
        <v>110</v>
      </c>
      <c r="E4" s="456" t="s">
        <v>111</v>
      </c>
      <c r="F4" s="457"/>
      <c r="G4" s="458" t="s">
        <v>110</v>
      </c>
      <c r="H4" s="418" t="s">
        <v>112</v>
      </c>
      <c r="I4" s="459"/>
      <c r="J4" s="451"/>
      <c r="K4" s="451"/>
      <c r="L4" s="451"/>
      <c r="M4" s="451"/>
      <c r="N4" s="451"/>
      <c r="O4" s="451"/>
      <c r="P4" s="451"/>
      <c r="Q4" s="451"/>
      <c r="R4" s="451"/>
      <c r="S4" s="451"/>
      <c r="T4" s="451"/>
      <c r="U4" s="451"/>
      <c r="V4" s="451"/>
      <c r="W4" s="451"/>
      <c r="X4" s="451"/>
      <c r="Y4" s="451"/>
      <c r="Z4" s="451"/>
      <c r="AA4" s="451"/>
      <c r="AB4" s="451"/>
      <c r="AC4" s="451"/>
      <c r="AD4" s="451"/>
      <c r="AE4" s="451"/>
      <c r="AF4" s="451"/>
      <c r="AG4" s="451"/>
      <c r="AH4" s="451"/>
      <c r="AI4" s="451"/>
      <c r="AJ4" s="451"/>
      <c r="AK4" s="451"/>
      <c r="AL4" s="451"/>
      <c r="AM4" s="451"/>
      <c r="AN4" s="451"/>
      <c r="AO4" s="451"/>
      <c r="AP4" s="451"/>
      <c r="AQ4" s="451"/>
      <c r="AR4" s="451"/>
      <c r="AS4" s="451"/>
      <c r="AT4" s="451"/>
      <c r="AU4" s="451"/>
      <c r="AV4" s="451"/>
      <c r="AW4" s="451"/>
      <c r="AX4" s="451"/>
      <c r="AY4" s="451"/>
      <c r="AZ4" s="451"/>
      <c r="BA4" s="451"/>
      <c r="BB4" s="451"/>
      <c r="BC4" s="451"/>
      <c r="BD4" s="451"/>
      <c r="BE4" s="451"/>
      <c r="BF4" s="451"/>
      <c r="BG4" s="451"/>
      <c r="BH4" s="451"/>
      <c r="BI4" s="451"/>
      <c r="BJ4" s="451"/>
      <c r="BK4" s="451"/>
      <c r="BL4" s="451"/>
      <c r="BM4" s="451"/>
      <c r="BN4" s="451"/>
      <c r="BO4" s="451"/>
      <c r="BP4" s="451"/>
      <c r="BQ4" s="451"/>
      <c r="BR4" s="451"/>
      <c r="BS4" s="451"/>
      <c r="BT4" s="451"/>
      <c r="BU4" s="451"/>
      <c r="BV4" s="451"/>
      <c r="BW4" s="451"/>
      <c r="BX4" s="451"/>
      <c r="BY4" s="451"/>
      <c r="BZ4" s="451"/>
      <c r="CA4" s="451"/>
      <c r="CB4" s="451"/>
      <c r="CC4" s="451"/>
      <c r="CD4" s="451"/>
      <c r="CE4" s="451"/>
      <c r="CF4" s="451"/>
      <c r="CG4" s="451"/>
      <c r="CH4" s="451"/>
      <c r="CI4" s="451"/>
      <c r="CJ4" s="451"/>
      <c r="CK4" s="451"/>
      <c r="CL4" s="451"/>
      <c r="CM4" s="451"/>
      <c r="CN4" s="451"/>
      <c r="CO4" s="451"/>
      <c r="CP4" s="451"/>
      <c r="CQ4" s="451"/>
      <c r="CR4" s="451"/>
      <c r="CS4" s="451"/>
      <c r="CT4" s="451"/>
      <c r="CU4" s="451"/>
      <c r="CV4" s="451"/>
      <c r="CW4" s="451"/>
      <c r="CX4" s="451"/>
      <c r="CY4" s="451"/>
      <c r="CZ4" s="451"/>
      <c r="DA4" s="451"/>
      <c r="DB4" s="451"/>
      <c r="DC4" s="451"/>
      <c r="DD4" s="451"/>
      <c r="DE4" s="451"/>
      <c r="DF4" s="451"/>
      <c r="DG4" s="451"/>
      <c r="DH4" s="451"/>
      <c r="DI4" s="451"/>
      <c r="DJ4" s="451"/>
      <c r="DK4" s="451"/>
      <c r="DL4" s="451"/>
      <c r="DM4" s="451"/>
      <c r="DN4" s="451"/>
      <c r="DO4" s="451"/>
      <c r="DP4" s="451"/>
      <c r="DQ4" s="451"/>
      <c r="DR4" s="451"/>
      <c r="DS4" s="451"/>
      <c r="DT4" s="451"/>
      <c r="DU4" s="451"/>
      <c r="DV4" s="451"/>
      <c r="DW4" s="451"/>
      <c r="DX4" s="451"/>
      <c r="DY4" s="451"/>
      <c r="DZ4" s="451"/>
      <c r="EA4" s="451"/>
      <c r="EB4" s="451"/>
      <c r="EC4" s="451"/>
      <c r="ED4" s="451"/>
      <c r="EE4" s="451"/>
      <c r="EF4" s="451"/>
      <c r="EG4" s="451"/>
      <c r="EH4" s="451"/>
      <c r="EI4" s="451"/>
      <c r="EJ4" s="451"/>
      <c r="EK4" s="451"/>
      <c r="EL4" s="451"/>
      <c r="EM4" s="451"/>
      <c r="EN4" s="451"/>
      <c r="EO4" s="451"/>
      <c r="EP4" s="451"/>
      <c r="EQ4" s="451"/>
      <c r="ER4" s="451"/>
      <c r="ES4" s="451"/>
      <c r="ET4" s="451"/>
      <c r="EU4" s="451"/>
      <c r="EV4" s="451"/>
      <c r="EW4" s="451"/>
      <c r="EX4" s="451"/>
      <c r="EY4" s="451"/>
      <c r="EZ4" s="451"/>
      <c r="FA4" s="451"/>
      <c r="FB4" s="451"/>
      <c r="FC4" s="451"/>
      <c r="FD4" s="451"/>
      <c r="FE4" s="451"/>
      <c r="FF4" s="451"/>
      <c r="FG4" s="451"/>
      <c r="FH4" s="451"/>
      <c r="FI4" s="451"/>
      <c r="FJ4" s="451"/>
      <c r="FK4" s="451"/>
      <c r="FL4" s="451"/>
      <c r="FM4" s="451"/>
      <c r="FN4" s="451"/>
      <c r="FO4" s="451"/>
      <c r="FP4" s="451"/>
      <c r="FQ4" s="451"/>
      <c r="FR4" s="451"/>
      <c r="FS4" s="451"/>
      <c r="FT4" s="451"/>
      <c r="FU4" s="451"/>
      <c r="FV4" s="451"/>
      <c r="FW4" s="451"/>
      <c r="FX4" s="451"/>
      <c r="FY4" s="451"/>
      <c r="FZ4" s="451"/>
      <c r="GA4" s="451"/>
      <c r="GB4" s="451"/>
      <c r="GC4" s="451"/>
      <c r="GD4" s="451"/>
      <c r="GE4" s="451"/>
      <c r="GF4" s="451"/>
      <c r="GG4" s="451"/>
      <c r="GH4" s="451"/>
      <c r="GI4" s="451"/>
      <c r="GJ4" s="451"/>
      <c r="GK4" s="451"/>
      <c r="GL4" s="451"/>
      <c r="GM4" s="451"/>
      <c r="GN4" s="451"/>
      <c r="GO4" s="451"/>
      <c r="GP4" s="451"/>
      <c r="GQ4" s="451"/>
      <c r="GR4" s="451"/>
      <c r="GS4" s="451"/>
      <c r="GT4" s="451"/>
      <c r="GU4" s="451"/>
      <c r="GV4" s="451"/>
      <c r="GW4" s="451"/>
      <c r="GX4" s="451"/>
      <c r="GY4" s="451"/>
      <c r="GZ4" s="451"/>
      <c r="HA4" s="451"/>
      <c r="HB4" s="451"/>
      <c r="HC4" s="451"/>
      <c r="HD4" s="451"/>
      <c r="HE4" s="451"/>
      <c r="HF4" s="451"/>
      <c r="HG4" s="451"/>
      <c r="HH4" s="451"/>
      <c r="HI4" s="451"/>
      <c r="HJ4" s="451"/>
      <c r="HK4" s="451"/>
      <c r="HL4" s="451"/>
      <c r="HM4" s="451"/>
      <c r="HN4" s="451"/>
      <c r="HO4" s="451"/>
      <c r="HP4" s="451"/>
      <c r="HQ4" s="451"/>
      <c r="HR4" s="451"/>
      <c r="HS4" s="451"/>
      <c r="HT4" s="451"/>
      <c r="HU4" s="451"/>
      <c r="HV4" s="451"/>
      <c r="HW4" s="451"/>
      <c r="HX4" s="451"/>
      <c r="HY4" s="451"/>
      <c r="HZ4" s="451"/>
      <c r="IA4" s="451"/>
      <c r="IB4" s="451"/>
      <c r="IC4" s="451"/>
      <c r="ID4" s="451"/>
      <c r="IE4" s="451"/>
      <c r="IF4" s="451"/>
      <c r="IG4" s="451"/>
      <c r="IH4" s="451"/>
      <c r="II4" s="451"/>
      <c r="IJ4" s="451"/>
      <c r="IK4" s="451"/>
      <c r="IL4" s="451"/>
      <c r="IM4" s="451"/>
      <c r="IN4" s="451"/>
      <c r="IO4" s="451"/>
    </row>
    <row r="5" s="439" customFormat="1" ht="30" customHeight="1" spans="1:249">
      <c r="A5" s="460" t="s">
        <v>113</v>
      </c>
      <c r="B5" s="392">
        <v>30558</v>
      </c>
      <c r="C5" s="392">
        <v>30000</v>
      </c>
      <c r="D5" s="383">
        <f t="shared" ref="D5:D14" si="0">B5-C5</f>
        <v>558</v>
      </c>
      <c r="E5" s="461">
        <f t="shared" ref="E5:E11" si="1">B5/C5</f>
        <v>1.0186</v>
      </c>
      <c r="F5" s="392">
        <v>48034</v>
      </c>
      <c r="G5" s="383">
        <f t="shared" ref="G5:G14" si="2">B5-F5</f>
        <v>-17476</v>
      </c>
      <c r="H5" s="461">
        <f t="shared" ref="H5:H11" si="3">G5/F5</f>
        <v>-0.363825623516676</v>
      </c>
      <c r="I5" s="462"/>
    </row>
    <row r="6" s="440" customFormat="1" ht="30" customHeight="1" spans="1:249">
      <c r="A6" s="376" t="s">
        <v>114</v>
      </c>
      <c r="B6" s="383">
        <v>21592</v>
      </c>
      <c r="C6" s="383">
        <f>SUM(C7:C8)</f>
        <v>21000</v>
      </c>
      <c r="D6" s="383">
        <f t="shared" si="0"/>
        <v>592</v>
      </c>
      <c r="E6" s="461">
        <f t="shared" si="1"/>
        <v>1.02819047619048</v>
      </c>
      <c r="F6" s="383">
        <v>26078</v>
      </c>
      <c r="G6" s="383">
        <f t="shared" si="2"/>
        <v>-4486</v>
      </c>
      <c r="H6" s="461">
        <v>-0.0491</v>
      </c>
      <c r="I6" s="463" t="s">
        <v>115</v>
      </c>
      <c r="J6" s="464"/>
      <c r="K6" s="464"/>
      <c r="L6" s="439"/>
      <c r="M6" s="464"/>
      <c r="N6" s="464"/>
      <c r="O6" s="464"/>
      <c r="P6" s="464"/>
      <c r="Q6" s="464"/>
      <c r="R6" s="464"/>
      <c r="S6" s="464"/>
      <c r="T6" s="464"/>
      <c r="U6" s="464"/>
      <c r="V6" s="464"/>
      <c r="W6" s="464"/>
      <c r="X6" s="464"/>
      <c r="Y6" s="464"/>
      <c r="Z6" s="464"/>
      <c r="AA6" s="464"/>
      <c r="AB6" s="464"/>
      <c r="AC6" s="464"/>
      <c r="AD6" s="464"/>
      <c r="AE6" s="464"/>
      <c r="AF6" s="464"/>
      <c r="AG6" s="464"/>
      <c r="AH6" s="464"/>
      <c r="AI6" s="464"/>
      <c r="AJ6" s="464"/>
      <c r="AK6" s="464"/>
      <c r="AL6" s="464"/>
      <c r="AM6" s="464"/>
      <c r="AN6" s="464"/>
      <c r="AO6" s="464"/>
      <c r="AP6" s="464"/>
      <c r="AQ6" s="464"/>
      <c r="AR6" s="464"/>
      <c r="AS6" s="464"/>
      <c r="AT6" s="464"/>
      <c r="AU6" s="464"/>
      <c r="AV6" s="464"/>
      <c r="AW6" s="464"/>
      <c r="AX6" s="464"/>
      <c r="AY6" s="464"/>
      <c r="AZ6" s="464"/>
      <c r="BA6" s="464"/>
      <c r="BB6" s="464"/>
      <c r="BC6" s="464"/>
      <c r="BD6" s="464"/>
      <c r="BE6" s="464"/>
      <c r="BF6" s="464"/>
      <c r="BG6" s="464"/>
      <c r="BH6" s="464"/>
      <c r="BI6" s="464"/>
      <c r="BJ6" s="464"/>
      <c r="BK6" s="464"/>
      <c r="BL6" s="464"/>
      <c r="BM6" s="464"/>
      <c r="BN6" s="464"/>
      <c r="BO6" s="464"/>
      <c r="BP6" s="464"/>
      <c r="BQ6" s="464"/>
      <c r="BR6" s="464"/>
      <c r="BS6" s="464"/>
      <c r="BT6" s="464"/>
      <c r="BU6" s="464"/>
      <c r="BV6" s="464"/>
      <c r="BW6" s="464"/>
      <c r="BX6" s="464"/>
      <c r="BY6" s="464"/>
      <c r="BZ6" s="464"/>
      <c r="CA6" s="464"/>
      <c r="CB6" s="464"/>
      <c r="CC6" s="464"/>
      <c r="CD6" s="464"/>
      <c r="CE6" s="464"/>
      <c r="CF6" s="464"/>
      <c r="CG6" s="464"/>
      <c r="CH6" s="464"/>
      <c r="CI6" s="464"/>
      <c r="CJ6" s="464"/>
      <c r="CK6" s="464"/>
      <c r="CL6" s="464"/>
      <c r="CM6" s="464"/>
      <c r="CN6" s="464"/>
      <c r="CO6" s="464"/>
      <c r="CP6" s="464"/>
      <c r="CQ6" s="464"/>
      <c r="CR6" s="464"/>
      <c r="CS6" s="464"/>
      <c r="CT6" s="464"/>
      <c r="CU6" s="464"/>
      <c r="CV6" s="464"/>
      <c r="CW6" s="464"/>
      <c r="CX6" s="464"/>
      <c r="CY6" s="464"/>
      <c r="CZ6" s="464"/>
      <c r="DA6" s="464"/>
      <c r="DB6" s="464"/>
      <c r="DC6" s="464"/>
      <c r="DD6" s="464"/>
      <c r="DE6" s="464"/>
      <c r="DF6" s="464"/>
      <c r="DG6" s="464"/>
      <c r="DH6" s="464"/>
      <c r="DI6" s="464"/>
      <c r="DJ6" s="464"/>
      <c r="DK6" s="464"/>
      <c r="DL6" s="464"/>
      <c r="DM6" s="464"/>
      <c r="DN6" s="464"/>
      <c r="DO6" s="464"/>
      <c r="DP6" s="464"/>
      <c r="DQ6" s="464"/>
      <c r="DR6" s="464"/>
      <c r="DS6" s="464"/>
      <c r="DT6" s="464"/>
      <c r="DU6" s="464"/>
      <c r="DV6" s="464"/>
      <c r="DW6" s="464"/>
      <c r="DX6" s="464"/>
      <c r="DY6" s="464"/>
      <c r="DZ6" s="464"/>
      <c r="EA6" s="464"/>
      <c r="EB6" s="464"/>
      <c r="EC6" s="464"/>
      <c r="ED6" s="464"/>
      <c r="EE6" s="464"/>
      <c r="EF6" s="464"/>
      <c r="EG6" s="464"/>
      <c r="EH6" s="464"/>
      <c r="EI6" s="464"/>
      <c r="EJ6" s="464"/>
      <c r="EK6" s="464"/>
      <c r="EL6" s="464"/>
      <c r="EM6" s="464"/>
      <c r="EN6" s="464"/>
      <c r="EO6" s="464"/>
      <c r="EP6" s="464"/>
      <c r="EQ6" s="464"/>
      <c r="ER6" s="464"/>
      <c r="ES6" s="464"/>
      <c r="ET6" s="464"/>
      <c r="EU6" s="464"/>
      <c r="EV6" s="464"/>
      <c r="EW6" s="464"/>
      <c r="EX6" s="464"/>
      <c r="EY6" s="464"/>
      <c r="EZ6" s="464"/>
      <c r="FA6" s="464"/>
      <c r="FB6" s="464"/>
      <c r="FC6" s="464"/>
      <c r="FD6" s="464"/>
      <c r="FE6" s="464"/>
      <c r="FF6" s="464"/>
      <c r="FG6" s="464"/>
      <c r="FH6" s="464"/>
      <c r="FI6" s="464"/>
      <c r="FJ6" s="464"/>
      <c r="FK6" s="464"/>
      <c r="FL6" s="464"/>
      <c r="FM6" s="464"/>
      <c r="FN6" s="464"/>
      <c r="FO6" s="464"/>
      <c r="FP6" s="464"/>
      <c r="FQ6" s="464"/>
      <c r="FR6" s="464"/>
      <c r="FS6" s="464"/>
      <c r="FT6" s="464"/>
      <c r="FU6" s="464"/>
      <c r="FV6" s="464"/>
      <c r="FW6" s="464"/>
      <c r="FX6" s="464"/>
      <c r="FY6" s="464"/>
      <c r="FZ6" s="464"/>
      <c r="GA6" s="464"/>
      <c r="GB6" s="464"/>
      <c r="GC6" s="464"/>
      <c r="GD6" s="464"/>
      <c r="GE6" s="464"/>
      <c r="GF6" s="464"/>
      <c r="GG6" s="464"/>
      <c r="GH6" s="464"/>
      <c r="GI6" s="464"/>
      <c r="GJ6" s="464"/>
      <c r="GK6" s="464"/>
      <c r="GL6" s="464"/>
      <c r="GM6" s="464"/>
      <c r="GN6" s="464"/>
      <c r="GO6" s="464"/>
      <c r="GP6" s="464"/>
      <c r="GQ6" s="464"/>
      <c r="GR6" s="464"/>
      <c r="GS6" s="464"/>
      <c r="GT6" s="464"/>
      <c r="GU6" s="464"/>
      <c r="GV6" s="464"/>
      <c r="GW6" s="464"/>
      <c r="GX6" s="464"/>
      <c r="GY6" s="464"/>
      <c r="GZ6" s="464"/>
      <c r="HA6" s="464"/>
      <c r="HB6" s="464"/>
      <c r="HC6" s="464"/>
      <c r="HD6" s="464"/>
      <c r="HE6" s="464"/>
      <c r="HF6" s="464"/>
      <c r="HG6" s="464"/>
      <c r="HH6" s="464"/>
      <c r="HI6" s="464"/>
      <c r="HJ6" s="464"/>
      <c r="HK6" s="464"/>
      <c r="HL6" s="464"/>
      <c r="HM6" s="464"/>
      <c r="HN6" s="464"/>
      <c r="HO6" s="464"/>
      <c r="HP6" s="464"/>
      <c r="HQ6" s="464"/>
      <c r="HR6" s="464"/>
      <c r="HS6" s="464"/>
      <c r="HT6" s="464"/>
      <c r="HU6" s="464"/>
      <c r="HV6" s="464"/>
      <c r="HW6" s="464"/>
      <c r="HX6" s="464"/>
      <c r="HY6" s="464"/>
      <c r="HZ6" s="464"/>
      <c r="IA6" s="464"/>
      <c r="IB6" s="464"/>
      <c r="IC6" s="464"/>
      <c r="ID6" s="464"/>
      <c r="IE6" s="464"/>
      <c r="IF6" s="464"/>
      <c r="IG6" s="464"/>
      <c r="IH6" s="464"/>
      <c r="II6" s="464"/>
      <c r="IJ6" s="464"/>
      <c r="IK6" s="464"/>
      <c r="IL6" s="464"/>
      <c r="IM6" s="464"/>
      <c r="IN6" s="464"/>
      <c r="IO6" s="464"/>
    </row>
    <row r="7" s="440" customFormat="1" ht="30" customHeight="1" spans="1:249">
      <c r="A7" s="376" t="s">
        <v>116</v>
      </c>
      <c r="B7" s="383">
        <v>10242</v>
      </c>
      <c r="C7" s="382">
        <v>10000</v>
      </c>
      <c r="D7" s="383">
        <f t="shared" si="0"/>
        <v>242</v>
      </c>
      <c r="E7" s="461">
        <f t="shared" si="1"/>
        <v>1.0242</v>
      </c>
      <c r="F7" s="383">
        <v>15699</v>
      </c>
      <c r="G7" s="383">
        <f t="shared" si="2"/>
        <v>-5457</v>
      </c>
      <c r="H7" s="461">
        <f t="shared" si="3"/>
        <v>-0.347601758073763</v>
      </c>
      <c r="I7" s="462"/>
      <c r="J7" s="464"/>
      <c r="K7" s="464"/>
      <c r="L7" s="439"/>
      <c r="M7" s="464"/>
      <c r="N7" s="464"/>
      <c r="O7" s="464"/>
      <c r="P7" s="464"/>
      <c r="Q7" s="464"/>
      <c r="R7" s="464"/>
      <c r="S7" s="464"/>
      <c r="T7" s="464"/>
      <c r="U7" s="464"/>
      <c r="V7" s="464"/>
      <c r="W7" s="464"/>
      <c r="X7" s="464"/>
      <c r="Y7" s="464"/>
      <c r="Z7" s="464"/>
      <c r="AA7" s="464"/>
      <c r="AB7" s="464"/>
      <c r="AC7" s="464"/>
      <c r="AD7" s="464"/>
      <c r="AE7" s="464"/>
      <c r="AF7" s="464"/>
      <c r="AG7" s="464"/>
      <c r="AH7" s="464"/>
      <c r="AI7" s="464"/>
      <c r="AJ7" s="464"/>
      <c r="AK7" s="464"/>
      <c r="AL7" s="464"/>
      <c r="AM7" s="464"/>
      <c r="AN7" s="464"/>
      <c r="AO7" s="464"/>
      <c r="AP7" s="464"/>
      <c r="AQ7" s="464"/>
      <c r="AR7" s="464"/>
      <c r="AS7" s="464"/>
      <c r="AT7" s="464"/>
      <c r="AU7" s="464"/>
      <c r="AV7" s="464"/>
      <c r="AW7" s="464"/>
      <c r="AX7" s="464"/>
      <c r="AY7" s="464"/>
      <c r="AZ7" s="464"/>
      <c r="BA7" s="464"/>
      <c r="BB7" s="464"/>
      <c r="BC7" s="464"/>
      <c r="BD7" s="464"/>
      <c r="BE7" s="464"/>
      <c r="BF7" s="464"/>
      <c r="BG7" s="464"/>
      <c r="BH7" s="464"/>
      <c r="BI7" s="464"/>
      <c r="BJ7" s="464"/>
      <c r="BK7" s="464"/>
      <c r="BL7" s="464"/>
      <c r="BM7" s="464"/>
      <c r="BN7" s="464"/>
      <c r="BO7" s="464"/>
      <c r="BP7" s="464"/>
      <c r="BQ7" s="464"/>
      <c r="BR7" s="464"/>
      <c r="BS7" s="464"/>
      <c r="BT7" s="464"/>
      <c r="BU7" s="464"/>
      <c r="BV7" s="464"/>
      <c r="BW7" s="464"/>
      <c r="BX7" s="464"/>
      <c r="BY7" s="464"/>
      <c r="BZ7" s="464"/>
      <c r="CA7" s="464"/>
      <c r="CB7" s="464"/>
      <c r="CC7" s="464"/>
      <c r="CD7" s="464"/>
      <c r="CE7" s="464"/>
      <c r="CF7" s="464"/>
      <c r="CG7" s="464"/>
      <c r="CH7" s="464"/>
      <c r="CI7" s="464"/>
      <c r="CJ7" s="464"/>
      <c r="CK7" s="464"/>
      <c r="CL7" s="464"/>
      <c r="CM7" s="464"/>
      <c r="CN7" s="464"/>
      <c r="CO7" s="464"/>
      <c r="CP7" s="464"/>
      <c r="CQ7" s="464"/>
      <c r="CR7" s="464"/>
      <c r="CS7" s="464"/>
      <c r="CT7" s="464"/>
      <c r="CU7" s="464"/>
      <c r="CV7" s="464"/>
      <c r="CW7" s="464"/>
      <c r="CX7" s="464"/>
      <c r="CY7" s="464"/>
      <c r="CZ7" s="464"/>
      <c r="DA7" s="464"/>
      <c r="DB7" s="464"/>
      <c r="DC7" s="464"/>
      <c r="DD7" s="464"/>
      <c r="DE7" s="464"/>
      <c r="DF7" s="464"/>
      <c r="DG7" s="464"/>
      <c r="DH7" s="464"/>
      <c r="DI7" s="464"/>
      <c r="DJ7" s="464"/>
      <c r="DK7" s="464"/>
      <c r="DL7" s="464"/>
      <c r="DM7" s="464"/>
      <c r="DN7" s="464"/>
      <c r="DO7" s="464"/>
      <c r="DP7" s="464"/>
      <c r="DQ7" s="464"/>
      <c r="DR7" s="464"/>
      <c r="DS7" s="464"/>
      <c r="DT7" s="464"/>
      <c r="DU7" s="464"/>
      <c r="DV7" s="464"/>
      <c r="DW7" s="464"/>
      <c r="DX7" s="464"/>
      <c r="DY7" s="464"/>
      <c r="DZ7" s="464"/>
      <c r="EA7" s="464"/>
      <c r="EB7" s="464"/>
      <c r="EC7" s="464"/>
      <c r="ED7" s="464"/>
      <c r="EE7" s="464"/>
      <c r="EF7" s="464"/>
      <c r="EG7" s="464"/>
      <c r="EH7" s="464"/>
      <c r="EI7" s="464"/>
      <c r="EJ7" s="464"/>
      <c r="EK7" s="464"/>
      <c r="EL7" s="464"/>
      <c r="EM7" s="464"/>
      <c r="EN7" s="464"/>
      <c r="EO7" s="464"/>
      <c r="EP7" s="464"/>
      <c r="EQ7" s="464"/>
      <c r="ER7" s="464"/>
      <c r="ES7" s="464"/>
      <c r="ET7" s="464"/>
      <c r="EU7" s="464"/>
      <c r="EV7" s="464"/>
      <c r="EW7" s="464"/>
      <c r="EX7" s="464"/>
      <c r="EY7" s="464"/>
      <c r="EZ7" s="464"/>
      <c r="FA7" s="464"/>
      <c r="FB7" s="464"/>
      <c r="FC7" s="464"/>
      <c r="FD7" s="464"/>
      <c r="FE7" s="464"/>
      <c r="FF7" s="464"/>
      <c r="FG7" s="464"/>
      <c r="FH7" s="464"/>
      <c r="FI7" s="464"/>
      <c r="FJ7" s="464"/>
      <c r="FK7" s="464"/>
      <c r="FL7" s="464"/>
      <c r="FM7" s="464"/>
      <c r="FN7" s="464"/>
      <c r="FO7" s="464"/>
      <c r="FP7" s="464"/>
      <c r="FQ7" s="464"/>
      <c r="FR7" s="464"/>
      <c r="FS7" s="464"/>
      <c r="FT7" s="464"/>
      <c r="FU7" s="464"/>
      <c r="FV7" s="464"/>
      <c r="FW7" s="464"/>
      <c r="FX7" s="464"/>
      <c r="FY7" s="464"/>
      <c r="FZ7" s="464"/>
      <c r="GA7" s="464"/>
      <c r="GB7" s="464"/>
      <c r="GC7" s="464"/>
      <c r="GD7" s="464"/>
      <c r="GE7" s="464"/>
      <c r="GF7" s="464"/>
      <c r="GG7" s="464"/>
      <c r="GH7" s="464"/>
      <c r="GI7" s="464"/>
      <c r="GJ7" s="464"/>
      <c r="GK7" s="464"/>
      <c r="GL7" s="464"/>
      <c r="GM7" s="464"/>
      <c r="GN7" s="464"/>
      <c r="GO7" s="464"/>
      <c r="GP7" s="464"/>
      <c r="GQ7" s="464"/>
      <c r="GR7" s="464"/>
      <c r="GS7" s="464"/>
      <c r="GT7" s="464"/>
      <c r="GU7" s="464"/>
      <c r="GV7" s="464"/>
      <c r="GW7" s="464"/>
      <c r="GX7" s="464"/>
      <c r="GY7" s="464"/>
      <c r="GZ7" s="464"/>
      <c r="HA7" s="464"/>
      <c r="HB7" s="464"/>
      <c r="HC7" s="464"/>
      <c r="HD7" s="464"/>
      <c r="HE7" s="464"/>
      <c r="HF7" s="464"/>
      <c r="HG7" s="464"/>
      <c r="HH7" s="464"/>
      <c r="HI7" s="464"/>
      <c r="HJ7" s="464"/>
      <c r="HK7" s="464"/>
      <c r="HL7" s="464"/>
      <c r="HM7" s="464"/>
      <c r="HN7" s="464"/>
      <c r="HO7" s="464"/>
      <c r="HP7" s="464"/>
      <c r="HQ7" s="464"/>
      <c r="HR7" s="464"/>
      <c r="HS7" s="464"/>
      <c r="HT7" s="464"/>
      <c r="HU7" s="464"/>
      <c r="HV7" s="464"/>
      <c r="HW7" s="464"/>
      <c r="HX7" s="464"/>
      <c r="HY7" s="464"/>
      <c r="HZ7" s="464"/>
      <c r="IA7" s="464"/>
      <c r="IB7" s="464"/>
      <c r="IC7" s="464"/>
      <c r="ID7" s="464"/>
      <c r="IE7" s="464"/>
      <c r="IF7" s="464"/>
      <c r="IG7" s="464"/>
      <c r="IH7" s="464"/>
      <c r="II7" s="464"/>
      <c r="IJ7" s="464"/>
      <c r="IK7" s="464"/>
      <c r="IL7" s="464"/>
      <c r="IM7" s="464"/>
      <c r="IN7" s="464"/>
      <c r="IO7" s="464"/>
    </row>
    <row r="8" s="440" customFormat="1" ht="30" customHeight="1" spans="1:249">
      <c r="A8" s="385" t="s">
        <v>117</v>
      </c>
      <c r="B8" s="383">
        <v>11350</v>
      </c>
      <c r="C8" s="383">
        <v>11000</v>
      </c>
      <c r="D8" s="383">
        <f t="shared" si="0"/>
        <v>350</v>
      </c>
      <c r="E8" s="461">
        <f t="shared" si="1"/>
        <v>1.03181818181818</v>
      </c>
      <c r="F8" s="383">
        <v>10379</v>
      </c>
      <c r="G8" s="383">
        <f t="shared" si="2"/>
        <v>971</v>
      </c>
      <c r="H8" s="461">
        <f t="shared" si="3"/>
        <v>0.0935542923210328</v>
      </c>
      <c r="I8" s="462"/>
      <c r="J8" s="464"/>
      <c r="K8" s="464"/>
      <c r="L8" s="439"/>
      <c r="M8" s="464"/>
      <c r="N8" s="464"/>
      <c r="O8" s="464"/>
      <c r="P8" s="464"/>
      <c r="Q8" s="464"/>
      <c r="R8" s="464"/>
      <c r="S8" s="464"/>
      <c r="T8" s="464"/>
      <c r="U8" s="464"/>
      <c r="V8" s="464"/>
      <c r="W8" s="464"/>
      <c r="X8" s="464"/>
      <c r="Y8" s="464"/>
      <c r="Z8" s="464"/>
      <c r="AA8" s="464"/>
      <c r="AB8" s="464"/>
      <c r="AC8" s="464"/>
      <c r="AD8" s="464"/>
      <c r="AE8" s="464"/>
      <c r="AF8" s="464"/>
      <c r="AG8" s="464"/>
      <c r="AH8" s="464"/>
      <c r="AI8" s="464"/>
      <c r="AJ8" s="464"/>
      <c r="AK8" s="464"/>
      <c r="AL8" s="464"/>
      <c r="AM8" s="464"/>
      <c r="AN8" s="464"/>
      <c r="AO8" s="464"/>
      <c r="AP8" s="464"/>
      <c r="AQ8" s="464"/>
      <c r="AR8" s="464"/>
      <c r="AS8" s="464"/>
      <c r="AT8" s="464"/>
      <c r="AU8" s="464"/>
      <c r="AV8" s="464"/>
      <c r="AW8" s="464"/>
      <c r="AX8" s="464"/>
      <c r="AY8" s="464"/>
      <c r="AZ8" s="464"/>
      <c r="BA8" s="464"/>
      <c r="BB8" s="464"/>
      <c r="BC8" s="464"/>
      <c r="BD8" s="464"/>
      <c r="BE8" s="464"/>
      <c r="BF8" s="464"/>
      <c r="BG8" s="464"/>
      <c r="BH8" s="464"/>
      <c r="BI8" s="464"/>
      <c r="BJ8" s="464"/>
      <c r="BK8" s="464"/>
      <c r="BL8" s="464"/>
      <c r="BM8" s="464"/>
      <c r="BN8" s="464"/>
      <c r="BO8" s="464"/>
      <c r="BP8" s="464"/>
      <c r="BQ8" s="464"/>
      <c r="BR8" s="464"/>
      <c r="BS8" s="464"/>
      <c r="BT8" s="464"/>
      <c r="BU8" s="464"/>
      <c r="BV8" s="464"/>
      <c r="BW8" s="464"/>
      <c r="BX8" s="464"/>
      <c r="BY8" s="464"/>
      <c r="BZ8" s="464"/>
      <c r="CA8" s="464"/>
      <c r="CB8" s="464"/>
      <c r="CC8" s="464"/>
      <c r="CD8" s="464"/>
      <c r="CE8" s="464"/>
      <c r="CF8" s="464"/>
      <c r="CG8" s="464"/>
      <c r="CH8" s="464"/>
      <c r="CI8" s="464"/>
      <c r="CJ8" s="464"/>
      <c r="CK8" s="464"/>
      <c r="CL8" s="464"/>
      <c r="CM8" s="464"/>
      <c r="CN8" s="464"/>
      <c r="CO8" s="464"/>
      <c r="CP8" s="464"/>
      <c r="CQ8" s="464"/>
      <c r="CR8" s="464"/>
      <c r="CS8" s="464"/>
      <c r="CT8" s="464"/>
      <c r="CU8" s="464"/>
      <c r="CV8" s="464"/>
      <c r="CW8" s="464"/>
      <c r="CX8" s="464"/>
      <c r="CY8" s="464"/>
      <c r="CZ8" s="464"/>
      <c r="DA8" s="464"/>
      <c r="DB8" s="464"/>
      <c r="DC8" s="464"/>
      <c r="DD8" s="464"/>
      <c r="DE8" s="464"/>
      <c r="DF8" s="464"/>
      <c r="DG8" s="464"/>
      <c r="DH8" s="464"/>
      <c r="DI8" s="464"/>
      <c r="DJ8" s="464"/>
      <c r="DK8" s="464"/>
      <c r="DL8" s="464"/>
      <c r="DM8" s="464"/>
      <c r="DN8" s="464"/>
      <c r="DO8" s="464"/>
      <c r="DP8" s="464"/>
      <c r="DQ8" s="464"/>
      <c r="DR8" s="464"/>
      <c r="DS8" s="464"/>
      <c r="DT8" s="464"/>
      <c r="DU8" s="464"/>
      <c r="DV8" s="464"/>
      <c r="DW8" s="464"/>
      <c r="DX8" s="464"/>
      <c r="DY8" s="464"/>
      <c r="DZ8" s="464"/>
      <c r="EA8" s="464"/>
      <c r="EB8" s="464"/>
      <c r="EC8" s="464"/>
      <c r="ED8" s="464"/>
      <c r="EE8" s="464"/>
      <c r="EF8" s="464"/>
      <c r="EG8" s="464"/>
      <c r="EH8" s="464"/>
      <c r="EI8" s="464"/>
      <c r="EJ8" s="464"/>
      <c r="EK8" s="464"/>
      <c r="EL8" s="464"/>
      <c r="EM8" s="464"/>
      <c r="EN8" s="464"/>
      <c r="EO8" s="464"/>
      <c r="EP8" s="464"/>
      <c r="EQ8" s="464"/>
      <c r="ER8" s="464"/>
      <c r="ES8" s="464"/>
      <c r="ET8" s="464"/>
      <c r="EU8" s="464"/>
      <c r="EV8" s="464"/>
      <c r="EW8" s="464"/>
      <c r="EX8" s="464"/>
      <c r="EY8" s="464"/>
      <c r="EZ8" s="464"/>
      <c r="FA8" s="464"/>
      <c r="FB8" s="464"/>
      <c r="FC8" s="464"/>
      <c r="FD8" s="464"/>
      <c r="FE8" s="464"/>
      <c r="FF8" s="464"/>
      <c r="FG8" s="464"/>
      <c r="FH8" s="464"/>
      <c r="FI8" s="464"/>
      <c r="FJ8" s="464"/>
      <c r="FK8" s="464"/>
      <c r="FL8" s="464"/>
      <c r="FM8" s="464"/>
      <c r="FN8" s="464"/>
      <c r="FO8" s="464"/>
      <c r="FP8" s="464"/>
      <c r="FQ8" s="464"/>
      <c r="FR8" s="464"/>
      <c r="FS8" s="464"/>
      <c r="FT8" s="464"/>
      <c r="FU8" s="464"/>
      <c r="FV8" s="464"/>
      <c r="FW8" s="464"/>
      <c r="FX8" s="464"/>
      <c r="FY8" s="464"/>
      <c r="FZ8" s="464"/>
      <c r="GA8" s="464"/>
      <c r="GB8" s="464"/>
      <c r="GC8" s="464"/>
      <c r="GD8" s="464"/>
      <c r="GE8" s="464"/>
      <c r="GF8" s="464"/>
      <c r="GG8" s="464"/>
      <c r="GH8" s="464"/>
      <c r="GI8" s="464"/>
      <c r="GJ8" s="464"/>
      <c r="GK8" s="464"/>
      <c r="GL8" s="464"/>
      <c r="GM8" s="464"/>
      <c r="GN8" s="464"/>
      <c r="GO8" s="464"/>
      <c r="GP8" s="464"/>
      <c r="GQ8" s="464"/>
      <c r="GR8" s="464"/>
      <c r="GS8" s="464"/>
      <c r="GT8" s="464"/>
      <c r="GU8" s="464"/>
      <c r="GV8" s="464"/>
      <c r="GW8" s="464"/>
      <c r="GX8" s="464"/>
      <c r="GY8" s="464"/>
      <c r="GZ8" s="464"/>
      <c r="HA8" s="464"/>
      <c r="HB8" s="464"/>
      <c r="HC8" s="464"/>
      <c r="HD8" s="464"/>
      <c r="HE8" s="464"/>
      <c r="HF8" s="464"/>
      <c r="HG8" s="464"/>
      <c r="HH8" s="464"/>
      <c r="HI8" s="464"/>
      <c r="HJ8" s="464"/>
      <c r="HK8" s="464"/>
      <c r="HL8" s="464"/>
      <c r="HM8" s="464"/>
      <c r="HN8" s="464"/>
      <c r="HO8" s="464"/>
      <c r="HP8" s="464"/>
      <c r="HQ8" s="464"/>
      <c r="HR8" s="464"/>
      <c r="HS8" s="464"/>
      <c r="HT8" s="464"/>
      <c r="HU8" s="464"/>
      <c r="HV8" s="464"/>
      <c r="HW8" s="464"/>
      <c r="HX8" s="464"/>
      <c r="HY8" s="464"/>
      <c r="HZ8" s="464"/>
      <c r="IA8" s="464"/>
      <c r="IB8" s="464"/>
      <c r="IC8" s="464"/>
      <c r="ID8" s="464"/>
      <c r="IE8" s="464"/>
      <c r="IF8" s="464"/>
      <c r="IG8" s="464"/>
      <c r="IH8" s="464"/>
      <c r="II8" s="464"/>
      <c r="IJ8" s="464"/>
      <c r="IK8" s="464"/>
      <c r="IL8" s="464"/>
      <c r="IM8" s="464"/>
      <c r="IN8" s="464"/>
      <c r="IO8" s="464"/>
    </row>
    <row r="9" s="440" customFormat="1" ht="30" customHeight="1" spans="1:249">
      <c r="A9" s="376" t="s">
        <v>118</v>
      </c>
      <c r="B9" s="383">
        <v>1393</v>
      </c>
      <c r="C9" s="382">
        <v>1477</v>
      </c>
      <c r="D9" s="383">
        <f t="shared" si="0"/>
        <v>-84</v>
      </c>
      <c r="E9" s="461">
        <f t="shared" si="1"/>
        <v>0.943127962085308</v>
      </c>
      <c r="F9" s="383">
        <v>2187</v>
      </c>
      <c r="G9" s="383">
        <f t="shared" si="2"/>
        <v>-794</v>
      </c>
      <c r="H9" s="461">
        <f t="shared" si="3"/>
        <v>-0.363054412437128</v>
      </c>
      <c r="I9" s="462"/>
      <c r="J9" s="464"/>
      <c r="K9" s="464"/>
      <c r="L9" s="439"/>
      <c r="M9" s="464"/>
      <c r="N9" s="464"/>
      <c r="O9" s="464"/>
      <c r="P9" s="464"/>
      <c r="Q9" s="464"/>
      <c r="R9" s="464"/>
      <c r="S9" s="464"/>
      <c r="T9" s="464"/>
      <c r="U9" s="464"/>
      <c r="V9" s="464"/>
      <c r="W9" s="464"/>
      <c r="X9" s="464"/>
      <c r="Y9" s="464"/>
      <c r="Z9" s="464"/>
      <c r="AA9" s="464"/>
      <c r="AB9" s="464"/>
      <c r="AC9" s="464"/>
      <c r="AD9" s="464"/>
      <c r="AE9" s="464"/>
      <c r="AF9" s="464"/>
      <c r="AG9" s="464"/>
      <c r="AH9" s="464"/>
      <c r="AI9" s="464"/>
      <c r="AJ9" s="464"/>
      <c r="AK9" s="464"/>
      <c r="AL9" s="464"/>
      <c r="AM9" s="464"/>
      <c r="AN9" s="464"/>
      <c r="AO9" s="464"/>
      <c r="AP9" s="464"/>
      <c r="AQ9" s="464"/>
      <c r="AR9" s="464"/>
      <c r="AS9" s="464"/>
      <c r="AT9" s="464"/>
      <c r="AU9" s="464"/>
      <c r="AV9" s="464"/>
      <c r="AW9" s="464"/>
      <c r="AX9" s="464"/>
      <c r="AY9" s="464"/>
      <c r="AZ9" s="464"/>
      <c r="BA9" s="464"/>
      <c r="BB9" s="464"/>
      <c r="BC9" s="464"/>
      <c r="BD9" s="464"/>
      <c r="BE9" s="464"/>
      <c r="BF9" s="464"/>
      <c r="BG9" s="464"/>
      <c r="BH9" s="464"/>
      <c r="BI9" s="464"/>
      <c r="BJ9" s="464"/>
      <c r="BK9" s="464"/>
      <c r="BL9" s="464"/>
      <c r="BM9" s="464"/>
      <c r="BN9" s="464"/>
      <c r="BO9" s="464"/>
      <c r="BP9" s="464"/>
      <c r="BQ9" s="464"/>
      <c r="BR9" s="464"/>
      <c r="BS9" s="464"/>
      <c r="BT9" s="464"/>
      <c r="BU9" s="464"/>
      <c r="BV9" s="464"/>
      <c r="BW9" s="464"/>
      <c r="BX9" s="464"/>
      <c r="BY9" s="464"/>
      <c r="BZ9" s="464"/>
      <c r="CA9" s="464"/>
      <c r="CB9" s="464"/>
      <c r="CC9" s="464"/>
      <c r="CD9" s="464"/>
      <c r="CE9" s="464"/>
      <c r="CF9" s="464"/>
      <c r="CG9" s="464"/>
      <c r="CH9" s="464"/>
      <c r="CI9" s="464"/>
      <c r="CJ9" s="464"/>
      <c r="CK9" s="464"/>
      <c r="CL9" s="464"/>
      <c r="CM9" s="464"/>
      <c r="CN9" s="464"/>
      <c r="CO9" s="464"/>
      <c r="CP9" s="464"/>
      <c r="CQ9" s="464"/>
      <c r="CR9" s="464"/>
      <c r="CS9" s="464"/>
      <c r="CT9" s="464"/>
      <c r="CU9" s="464"/>
      <c r="CV9" s="464"/>
      <c r="CW9" s="464"/>
      <c r="CX9" s="464"/>
      <c r="CY9" s="464"/>
      <c r="CZ9" s="464"/>
      <c r="DA9" s="464"/>
      <c r="DB9" s="464"/>
      <c r="DC9" s="464"/>
      <c r="DD9" s="464"/>
      <c r="DE9" s="464"/>
      <c r="DF9" s="464"/>
      <c r="DG9" s="464"/>
      <c r="DH9" s="464"/>
      <c r="DI9" s="464"/>
      <c r="DJ9" s="464"/>
      <c r="DK9" s="464"/>
      <c r="DL9" s="464"/>
      <c r="DM9" s="464"/>
      <c r="DN9" s="464"/>
      <c r="DO9" s="464"/>
      <c r="DP9" s="464"/>
      <c r="DQ9" s="464"/>
      <c r="DR9" s="464"/>
      <c r="DS9" s="464"/>
      <c r="DT9" s="464"/>
      <c r="DU9" s="464"/>
      <c r="DV9" s="464"/>
      <c r="DW9" s="464"/>
      <c r="DX9" s="464"/>
      <c r="DY9" s="464"/>
      <c r="DZ9" s="464"/>
      <c r="EA9" s="464"/>
      <c r="EB9" s="464"/>
      <c r="EC9" s="464"/>
      <c r="ED9" s="464"/>
      <c r="EE9" s="464"/>
      <c r="EF9" s="464"/>
      <c r="EG9" s="464"/>
      <c r="EH9" s="464"/>
      <c r="EI9" s="464"/>
      <c r="EJ9" s="464"/>
      <c r="EK9" s="464"/>
      <c r="EL9" s="464"/>
      <c r="EM9" s="464"/>
      <c r="EN9" s="464"/>
      <c r="EO9" s="464"/>
      <c r="EP9" s="464"/>
      <c r="EQ9" s="464"/>
      <c r="ER9" s="464"/>
      <c r="ES9" s="464"/>
      <c r="ET9" s="464"/>
      <c r="EU9" s="464"/>
      <c r="EV9" s="464"/>
      <c r="EW9" s="464"/>
      <c r="EX9" s="464"/>
      <c r="EY9" s="464"/>
      <c r="EZ9" s="464"/>
      <c r="FA9" s="464"/>
      <c r="FB9" s="464"/>
      <c r="FC9" s="464"/>
      <c r="FD9" s="464"/>
      <c r="FE9" s="464"/>
      <c r="FF9" s="464"/>
      <c r="FG9" s="464"/>
      <c r="FH9" s="464"/>
      <c r="FI9" s="464"/>
      <c r="FJ9" s="464"/>
      <c r="FK9" s="464"/>
      <c r="FL9" s="464"/>
      <c r="FM9" s="464"/>
      <c r="FN9" s="464"/>
      <c r="FO9" s="464"/>
      <c r="FP9" s="464"/>
      <c r="FQ9" s="464"/>
      <c r="FR9" s="464"/>
      <c r="FS9" s="464"/>
      <c r="FT9" s="464"/>
      <c r="FU9" s="464"/>
      <c r="FV9" s="464"/>
      <c r="FW9" s="464"/>
      <c r="FX9" s="464"/>
      <c r="FY9" s="464"/>
      <c r="FZ9" s="464"/>
      <c r="GA9" s="464"/>
      <c r="GB9" s="464"/>
      <c r="GC9" s="464"/>
      <c r="GD9" s="464"/>
      <c r="GE9" s="464"/>
      <c r="GF9" s="464"/>
      <c r="GG9" s="464"/>
      <c r="GH9" s="464"/>
      <c r="GI9" s="464"/>
      <c r="GJ9" s="464"/>
      <c r="GK9" s="464"/>
      <c r="GL9" s="464"/>
      <c r="GM9" s="464"/>
      <c r="GN9" s="464"/>
      <c r="GO9" s="464"/>
      <c r="GP9" s="464"/>
      <c r="GQ9" s="464"/>
      <c r="GR9" s="464"/>
      <c r="GS9" s="464"/>
      <c r="GT9" s="464"/>
      <c r="GU9" s="464"/>
      <c r="GV9" s="464"/>
      <c r="GW9" s="464"/>
      <c r="GX9" s="464"/>
      <c r="GY9" s="464"/>
      <c r="GZ9" s="464"/>
      <c r="HA9" s="464"/>
      <c r="HB9" s="464"/>
      <c r="HC9" s="464"/>
      <c r="HD9" s="464"/>
      <c r="HE9" s="464"/>
      <c r="HF9" s="464"/>
      <c r="HG9" s="464"/>
      <c r="HH9" s="464"/>
      <c r="HI9" s="464"/>
      <c r="HJ9" s="464"/>
      <c r="HK9" s="464"/>
      <c r="HL9" s="464"/>
      <c r="HM9" s="464"/>
      <c r="HN9" s="464"/>
      <c r="HO9" s="464"/>
      <c r="HP9" s="464"/>
      <c r="HQ9" s="464"/>
      <c r="HR9" s="464"/>
      <c r="HS9" s="464"/>
      <c r="HT9" s="464"/>
      <c r="HU9" s="464"/>
      <c r="HV9" s="464"/>
      <c r="HW9" s="464"/>
      <c r="HX9" s="464"/>
      <c r="HY9" s="464"/>
      <c r="HZ9" s="464"/>
      <c r="IA9" s="464"/>
      <c r="IB9" s="464"/>
      <c r="IC9" s="464"/>
      <c r="ID9" s="464"/>
      <c r="IE9" s="464"/>
      <c r="IF9" s="464"/>
      <c r="IG9" s="464"/>
      <c r="IH9" s="464"/>
      <c r="II9" s="464"/>
      <c r="IJ9" s="464"/>
      <c r="IK9" s="464"/>
      <c r="IL9" s="464"/>
      <c r="IM9" s="464"/>
      <c r="IN9" s="464"/>
      <c r="IO9" s="464"/>
    </row>
    <row r="10" s="440" customFormat="1" ht="30" customHeight="1" spans="1:249">
      <c r="A10" s="465" t="s">
        <v>119</v>
      </c>
      <c r="B10" s="383">
        <v>6383</v>
      </c>
      <c r="C10" s="382">
        <v>6290</v>
      </c>
      <c r="D10" s="383">
        <f t="shared" si="0"/>
        <v>93</v>
      </c>
      <c r="E10" s="461">
        <f t="shared" si="1"/>
        <v>1.0147853736089</v>
      </c>
      <c r="F10" s="383">
        <v>1604</v>
      </c>
      <c r="G10" s="383">
        <f t="shared" si="2"/>
        <v>4779</v>
      </c>
      <c r="H10" s="461">
        <f t="shared" si="3"/>
        <v>2.97942643391521</v>
      </c>
      <c r="I10" s="462"/>
      <c r="J10" s="464"/>
      <c r="K10" s="464"/>
      <c r="L10" s="439"/>
      <c r="M10" s="464"/>
      <c r="N10" s="464"/>
      <c r="O10" s="464"/>
      <c r="P10" s="464"/>
      <c r="Q10" s="464"/>
      <c r="R10" s="464"/>
      <c r="S10" s="464"/>
      <c r="T10" s="464"/>
      <c r="U10" s="464"/>
      <c r="V10" s="464"/>
      <c r="W10" s="464"/>
      <c r="X10" s="464"/>
      <c r="Y10" s="464"/>
      <c r="Z10" s="464"/>
      <c r="AA10" s="464"/>
      <c r="AB10" s="464"/>
      <c r="AC10" s="464"/>
      <c r="AD10" s="464"/>
      <c r="AE10" s="464"/>
      <c r="AF10" s="464"/>
      <c r="AG10" s="464"/>
      <c r="AH10" s="464"/>
      <c r="AI10" s="464"/>
      <c r="AJ10" s="464"/>
      <c r="AK10" s="464"/>
      <c r="AL10" s="464"/>
      <c r="AM10" s="464"/>
      <c r="AN10" s="464"/>
      <c r="AO10" s="464"/>
      <c r="AP10" s="464"/>
      <c r="AQ10" s="464"/>
      <c r="AR10" s="464"/>
      <c r="AS10" s="464"/>
      <c r="AT10" s="464"/>
      <c r="AU10" s="464"/>
      <c r="AV10" s="464"/>
      <c r="AW10" s="464"/>
      <c r="AX10" s="464"/>
      <c r="AY10" s="464"/>
      <c r="AZ10" s="464"/>
      <c r="BA10" s="464"/>
      <c r="BB10" s="464"/>
      <c r="BC10" s="464"/>
      <c r="BD10" s="464"/>
      <c r="BE10" s="464"/>
      <c r="BF10" s="464"/>
      <c r="BG10" s="464"/>
      <c r="BH10" s="464"/>
      <c r="BI10" s="464"/>
      <c r="BJ10" s="464"/>
      <c r="BK10" s="464"/>
      <c r="BL10" s="464"/>
      <c r="BM10" s="464"/>
      <c r="BN10" s="464"/>
      <c r="BO10" s="464"/>
      <c r="BP10" s="464"/>
      <c r="BQ10" s="464"/>
      <c r="BR10" s="464"/>
      <c r="BS10" s="464"/>
      <c r="BT10" s="464"/>
      <c r="BU10" s="464"/>
      <c r="BV10" s="464"/>
      <c r="BW10" s="464"/>
      <c r="BX10" s="464"/>
      <c r="BY10" s="464"/>
      <c r="BZ10" s="464"/>
      <c r="CA10" s="464"/>
      <c r="CB10" s="464"/>
      <c r="CC10" s="464"/>
      <c r="CD10" s="464"/>
      <c r="CE10" s="464"/>
      <c r="CF10" s="464"/>
      <c r="CG10" s="464"/>
      <c r="CH10" s="464"/>
      <c r="CI10" s="464"/>
      <c r="CJ10" s="464"/>
      <c r="CK10" s="464"/>
      <c r="CL10" s="464"/>
      <c r="CM10" s="464"/>
      <c r="CN10" s="464"/>
      <c r="CO10" s="464"/>
      <c r="CP10" s="464"/>
      <c r="CQ10" s="464"/>
      <c r="CR10" s="464"/>
      <c r="CS10" s="464"/>
      <c r="CT10" s="464"/>
      <c r="CU10" s="464"/>
      <c r="CV10" s="464"/>
      <c r="CW10" s="464"/>
      <c r="CX10" s="464"/>
      <c r="CY10" s="464"/>
      <c r="CZ10" s="464"/>
      <c r="DA10" s="464"/>
      <c r="DB10" s="464"/>
      <c r="DC10" s="464"/>
      <c r="DD10" s="464"/>
      <c r="DE10" s="464"/>
      <c r="DF10" s="464"/>
      <c r="DG10" s="464"/>
      <c r="DH10" s="464"/>
      <c r="DI10" s="464"/>
      <c r="DJ10" s="464"/>
      <c r="DK10" s="464"/>
      <c r="DL10" s="464"/>
      <c r="DM10" s="464"/>
      <c r="DN10" s="464"/>
      <c r="DO10" s="464"/>
      <c r="DP10" s="464"/>
      <c r="DQ10" s="464"/>
      <c r="DR10" s="464"/>
      <c r="DS10" s="464"/>
      <c r="DT10" s="464"/>
      <c r="DU10" s="464"/>
      <c r="DV10" s="464"/>
      <c r="DW10" s="464"/>
      <c r="DX10" s="464"/>
      <c r="DY10" s="464"/>
      <c r="DZ10" s="464"/>
      <c r="EA10" s="464"/>
      <c r="EB10" s="464"/>
      <c r="EC10" s="464"/>
      <c r="ED10" s="464"/>
      <c r="EE10" s="464"/>
      <c r="EF10" s="464"/>
      <c r="EG10" s="464"/>
      <c r="EH10" s="464"/>
      <c r="EI10" s="464"/>
      <c r="EJ10" s="464"/>
      <c r="EK10" s="464"/>
      <c r="EL10" s="464"/>
      <c r="EM10" s="464"/>
      <c r="EN10" s="464"/>
      <c r="EO10" s="464"/>
      <c r="EP10" s="464"/>
      <c r="EQ10" s="464"/>
      <c r="ER10" s="464"/>
      <c r="ES10" s="464"/>
      <c r="ET10" s="464"/>
      <c r="EU10" s="464"/>
      <c r="EV10" s="464"/>
      <c r="EW10" s="464"/>
      <c r="EX10" s="464"/>
      <c r="EY10" s="464"/>
      <c r="EZ10" s="464"/>
      <c r="FA10" s="464"/>
      <c r="FB10" s="464"/>
      <c r="FC10" s="464"/>
      <c r="FD10" s="464"/>
      <c r="FE10" s="464"/>
      <c r="FF10" s="464"/>
      <c r="FG10" s="464"/>
      <c r="FH10" s="464"/>
      <c r="FI10" s="464"/>
      <c r="FJ10" s="464"/>
      <c r="FK10" s="464"/>
      <c r="FL10" s="464"/>
      <c r="FM10" s="464"/>
      <c r="FN10" s="464"/>
      <c r="FO10" s="464"/>
      <c r="FP10" s="464"/>
      <c r="FQ10" s="464"/>
      <c r="FR10" s="464"/>
      <c r="FS10" s="464"/>
      <c r="FT10" s="464"/>
      <c r="FU10" s="464"/>
      <c r="FV10" s="464"/>
      <c r="FW10" s="464"/>
      <c r="FX10" s="464"/>
      <c r="FY10" s="464"/>
      <c r="FZ10" s="464"/>
      <c r="GA10" s="464"/>
      <c r="GB10" s="464"/>
      <c r="GC10" s="464"/>
      <c r="GD10" s="464"/>
      <c r="GE10" s="464"/>
      <c r="GF10" s="464"/>
      <c r="GG10" s="464"/>
      <c r="GH10" s="464"/>
      <c r="GI10" s="464"/>
      <c r="GJ10" s="464"/>
      <c r="GK10" s="464"/>
      <c r="GL10" s="464"/>
      <c r="GM10" s="464"/>
      <c r="GN10" s="464"/>
      <c r="GO10" s="464"/>
      <c r="GP10" s="464"/>
      <c r="GQ10" s="464"/>
      <c r="GR10" s="464"/>
      <c r="GS10" s="464"/>
      <c r="GT10" s="464"/>
      <c r="GU10" s="464"/>
      <c r="GV10" s="464"/>
      <c r="GW10" s="464"/>
      <c r="GX10" s="464"/>
      <c r="GY10" s="464"/>
      <c r="GZ10" s="464"/>
      <c r="HA10" s="464"/>
      <c r="HB10" s="464"/>
      <c r="HC10" s="464"/>
      <c r="HD10" s="464"/>
      <c r="HE10" s="464"/>
      <c r="HF10" s="464"/>
      <c r="HG10" s="464"/>
      <c r="HH10" s="464"/>
      <c r="HI10" s="464"/>
      <c r="HJ10" s="464"/>
      <c r="HK10" s="464"/>
      <c r="HL10" s="464"/>
      <c r="HM10" s="464"/>
      <c r="HN10" s="464"/>
      <c r="HO10" s="464"/>
      <c r="HP10" s="464"/>
      <c r="HQ10" s="464"/>
      <c r="HR10" s="464"/>
      <c r="HS10" s="464"/>
      <c r="HT10" s="464"/>
      <c r="HU10" s="464"/>
      <c r="HV10" s="464"/>
      <c r="HW10" s="464"/>
      <c r="HX10" s="464"/>
      <c r="HY10" s="464"/>
      <c r="HZ10" s="464"/>
      <c r="IA10" s="464"/>
      <c r="IB10" s="464"/>
      <c r="IC10" s="464"/>
      <c r="ID10" s="464"/>
      <c r="IE10" s="464"/>
      <c r="IF10" s="464"/>
      <c r="IG10" s="464"/>
      <c r="IH10" s="464"/>
      <c r="II10" s="464"/>
      <c r="IJ10" s="464"/>
      <c r="IK10" s="464"/>
      <c r="IL10" s="464"/>
      <c r="IM10" s="464"/>
      <c r="IN10" s="464"/>
      <c r="IO10" s="464"/>
    </row>
    <row r="11" s="440" customFormat="1" ht="30" customHeight="1" spans="1:249">
      <c r="A11" s="466" t="s">
        <v>120</v>
      </c>
      <c r="B11" s="383">
        <v>3145</v>
      </c>
      <c r="C11" s="382">
        <v>2904</v>
      </c>
      <c r="D11" s="383">
        <f t="shared" si="0"/>
        <v>241</v>
      </c>
      <c r="E11" s="461">
        <f t="shared" si="1"/>
        <v>1.08298898071625</v>
      </c>
      <c r="F11" s="383">
        <v>6247</v>
      </c>
      <c r="G11" s="383">
        <f t="shared" si="2"/>
        <v>-3102</v>
      </c>
      <c r="H11" s="461">
        <f t="shared" si="3"/>
        <v>-0.496558348007043</v>
      </c>
      <c r="I11" s="462"/>
      <c r="J11" s="464"/>
      <c r="K11" s="464"/>
      <c r="L11" s="439"/>
      <c r="M11" s="464"/>
      <c r="N11" s="464"/>
      <c r="O11" s="464"/>
      <c r="P11" s="464"/>
      <c r="Q11" s="464"/>
      <c r="R11" s="464"/>
      <c r="S11" s="464"/>
      <c r="T11" s="464"/>
      <c r="U11" s="464"/>
      <c r="V11" s="464"/>
      <c r="W11" s="464"/>
      <c r="X11" s="464"/>
      <c r="Y11" s="464"/>
      <c r="Z11" s="464"/>
      <c r="AA11" s="464"/>
      <c r="AB11" s="464"/>
      <c r="AC11" s="464"/>
      <c r="AD11" s="464"/>
      <c r="AE11" s="464"/>
      <c r="AF11" s="464"/>
      <c r="AG11" s="464"/>
      <c r="AH11" s="464"/>
      <c r="AI11" s="464"/>
      <c r="AJ11" s="464"/>
      <c r="AK11" s="464"/>
      <c r="AL11" s="464"/>
      <c r="AM11" s="464"/>
      <c r="AN11" s="464"/>
      <c r="AO11" s="464"/>
      <c r="AP11" s="464"/>
      <c r="AQ11" s="464"/>
      <c r="AR11" s="464"/>
      <c r="AS11" s="464"/>
      <c r="AT11" s="464"/>
      <c r="AU11" s="464"/>
      <c r="AV11" s="464"/>
      <c r="AW11" s="464"/>
      <c r="AX11" s="464"/>
      <c r="AY11" s="464"/>
      <c r="AZ11" s="464"/>
      <c r="BA11" s="464"/>
      <c r="BB11" s="464"/>
      <c r="BC11" s="464"/>
      <c r="BD11" s="464"/>
      <c r="BE11" s="464"/>
      <c r="BF11" s="464"/>
      <c r="BG11" s="464"/>
      <c r="BH11" s="464"/>
      <c r="BI11" s="464"/>
      <c r="BJ11" s="464"/>
      <c r="BK11" s="464"/>
      <c r="BL11" s="464"/>
      <c r="BM11" s="464"/>
      <c r="BN11" s="464"/>
      <c r="BO11" s="464"/>
      <c r="BP11" s="464"/>
      <c r="BQ11" s="464"/>
      <c r="BR11" s="464"/>
      <c r="BS11" s="464"/>
      <c r="BT11" s="464"/>
      <c r="BU11" s="464"/>
      <c r="BV11" s="464"/>
      <c r="BW11" s="464"/>
      <c r="BX11" s="464"/>
      <c r="BY11" s="464"/>
      <c r="BZ11" s="464"/>
      <c r="CA11" s="464"/>
      <c r="CB11" s="464"/>
      <c r="CC11" s="464"/>
      <c r="CD11" s="464"/>
      <c r="CE11" s="464"/>
      <c r="CF11" s="464"/>
      <c r="CG11" s="464"/>
      <c r="CH11" s="464"/>
      <c r="CI11" s="464"/>
      <c r="CJ11" s="464"/>
      <c r="CK11" s="464"/>
      <c r="CL11" s="464"/>
      <c r="CM11" s="464"/>
      <c r="CN11" s="464"/>
      <c r="CO11" s="464"/>
      <c r="CP11" s="464"/>
      <c r="CQ11" s="464"/>
      <c r="CR11" s="464"/>
      <c r="CS11" s="464"/>
      <c r="CT11" s="464"/>
      <c r="CU11" s="464"/>
      <c r="CV11" s="464"/>
      <c r="CW11" s="464"/>
      <c r="CX11" s="464"/>
      <c r="CY11" s="464"/>
      <c r="CZ11" s="464"/>
      <c r="DA11" s="464"/>
      <c r="DB11" s="464"/>
      <c r="DC11" s="464"/>
      <c r="DD11" s="464"/>
      <c r="DE11" s="464"/>
      <c r="DF11" s="464"/>
      <c r="DG11" s="464"/>
      <c r="DH11" s="464"/>
      <c r="DI11" s="464"/>
      <c r="DJ11" s="464"/>
      <c r="DK11" s="464"/>
      <c r="DL11" s="464"/>
      <c r="DM11" s="464"/>
      <c r="DN11" s="464"/>
      <c r="DO11" s="464"/>
      <c r="DP11" s="464"/>
      <c r="DQ11" s="464"/>
      <c r="DR11" s="464"/>
      <c r="DS11" s="464"/>
      <c r="DT11" s="464"/>
      <c r="DU11" s="464"/>
      <c r="DV11" s="464"/>
      <c r="DW11" s="464"/>
      <c r="DX11" s="464"/>
      <c r="DY11" s="464"/>
      <c r="DZ11" s="464"/>
      <c r="EA11" s="464"/>
      <c r="EB11" s="464"/>
      <c r="EC11" s="464"/>
      <c r="ED11" s="464"/>
      <c r="EE11" s="464"/>
      <c r="EF11" s="464"/>
      <c r="EG11" s="464"/>
      <c r="EH11" s="464"/>
      <c r="EI11" s="464"/>
      <c r="EJ11" s="464"/>
      <c r="EK11" s="464"/>
      <c r="EL11" s="464"/>
      <c r="EM11" s="464"/>
      <c r="EN11" s="464"/>
      <c r="EO11" s="464"/>
      <c r="EP11" s="464"/>
      <c r="EQ11" s="464"/>
      <c r="ER11" s="464"/>
      <c r="ES11" s="464"/>
      <c r="ET11" s="464"/>
      <c r="EU11" s="464"/>
      <c r="EV11" s="464"/>
      <c r="EW11" s="464"/>
      <c r="EX11" s="464"/>
      <c r="EY11" s="464"/>
      <c r="EZ11" s="464"/>
      <c r="FA11" s="464"/>
      <c r="FB11" s="464"/>
      <c r="FC11" s="464"/>
      <c r="FD11" s="464"/>
      <c r="FE11" s="464"/>
      <c r="FF11" s="464"/>
      <c r="FG11" s="464"/>
      <c r="FH11" s="464"/>
      <c r="FI11" s="464"/>
      <c r="FJ11" s="464"/>
      <c r="FK11" s="464"/>
      <c r="FL11" s="464"/>
      <c r="FM11" s="464"/>
      <c r="FN11" s="464"/>
      <c r="FO11" s="464"/>
      <c r="FP11" s="464"/>
      <c r="FQ11" s="464"/>
      <c r="FR11" s="464"/>
      <c r="FS11" s="464"/>
      <c r="FT11" s="464"/>
      <c r="FU11" s="464"/>
      <c r="FV11" s="464"/>
      <c r="FW11" s="464"/>
      <c r="FX11" s="464"/>
      <c r="FY11" s="464"/>
      <c r="FZ11" s="464"/>
      <c r="GA11" s="464"/>
      <c r="GB11" s="464"/>
      <c r="GC11" s="464"/>
      <c r="GD11" s="464"/>
      <c r="GE11" s="464"/>
      <c r="GF11" s="464"/>
      <c r="GG11" s="464"/>
      <c r="GH11" s="464"/>
      <c r="GI11" s="464"/>
      <c r="GJ11" s="464"/>
      <c r="GK11" s="464"/>
      <c r="GL11" s="464"/>
      <c r="GM11" s="464"/>
      <c r="GN11" s="464"/>
      <c r="GO11" s="464"/>
      <c r="GP11" s="464"/>
      <c r="GQ11" s="464"/>
      <c r="GR11" s="464"/>
      <c r="GS11" s="464"/>
      <c r="GT11" s="464"/>
      <c r="GU11" s="464"/>
      <c r="GV11" s="464"/>
      <c r="GW11" s="464"/>
      <c r="GX11" s="464"/>
      <c r="GY11" s="464"/>
      <c r="GZ11" s="464"/>
      <c r="HA11" s="464"/>
      <c r="HB11" s="464"/>
      <c r="HC11" s="464"/>
      <c r="HD11" s="464"/>
      <c r="HE11" s="464"/>
      <c r="HF11" s="464"/>
      <c r="HG11" s="464"/>
      <c r="HH11" s="464"/>
      <c r="HI11" s="464"/>
      <c r="HJ11" s="464"/>
      <c r="HK11" s="464"/>
      <c r="HL11" s="464"/>
      <c r="HM11" s="464"/>
      <c r="HN11" s="464"/>
      <c r="HO11" s="464"/>
      <c r="HP11" s="464"/>
      <c r="HQ11" s="464"/>
      <c r="HR11" s="464"/>
      <c r="HS11" s="464"/>
      <c r="HT11" s="464"/>
      <c r="HU11" s="464"/>
      <c r="HV11" s="464"/>
      <c r="HW11" s="464"/>
      <c r="HX11" s="464"/>
      <c r="HY11" s="464"/>
      <c r="HZ11" s="464"/>
      <c r="IA11" s="464"/>
      <c r="IB11" s="464"/>
      <c r="IC11" s="464"/>
      <c r="ID11" s="464"/>
      <c r="IE11" s="464"/>
      <c r="IF11" s="464"/>
      <c r="IG11" s="464"/>
      <c r="IH11" s="464"/>
      <c r="II11" s="464"/>
      <c r="IJ11" s="464"/>
      <c r="IK11" s="464"/>
      <c r="IL11" s="464"/>
      <c r="IM11" s="464"/>
      <c r="IN11" s="464"/>
      <c r="IO11" s="464"/>
    </row>
    <row r="12" s="440" customFormat="1" ht="30" customHeight="1" spans="1:249">
      <c r="A12" s="466" t="s">
        <v>121</v>
      </c>
      <c r="B12" s="386">
        <v>429</v>
      </c>
      <c r="C12" s="382">
        <v>329</v>
      </c>
      <c r="D12" s="383">
        <f t="shared" si="0"/>
        <v>100</v>
      </c>
      <c r="E12" s="461"/>
      <c r="F12" s="386">
        <v>341</v>
      </c>
      <c r="G12" s="383">
        <f t="shared" si="2"/>
        <v>88</v>
      </c>
      <c r="H12" s="461"/>
      <c r="I12" s="462"/>
      <c r="J12" s="464"/>
      <c r="K12" s="464"/>
      <c r="L12" s="464"/>
      <c r="M12" s="464"/>
      <c r="N12" s="464"/>
      <c r="O12" s="464"/>
      <c r="P12" s="464"/>
      <c r="Q12" s="464"/>
      <c r="R12" s="464"/>
      <c r="S12" s="464"/>
      <c r="T12" s="464"/>
      <c r="U12" s="464"/>
      <c r="V12" s="464"/>
      <c r="W12" s="464"/>
      <c r="X12" s="464"/>
      <c r="Y12" s="464"/>
      <c r="Z12" s="464"/>
      <c r="AA12" s="464"/>
      <c r="AB12" s="464"/>
      <c r="AC12" s="464"/>
      <c r="AD12" s="464"/>
      <c r="AE12" s="464"/>
      <c r="AF12" s="464"/>
      <c r="AG12" s="464"/>
      <c r="AH12" s="464"/>
      <c r="AI12" s="464"/>
      <c r="AJ12" s="464"/>
      <c r="AK12" s="464"/>
      <c r="AL12" s="464"/>
      <c r="AM12" s="464"/>
      <c r="AN12" s="464"/>
      <c r="AO12" s="464"/>
      <c r="AP12" s="464"/>
      <c r="AQ12" s="464"/>
      <c r="AR12" s="464"/>
      <c r="AS12" s="464"/>
      <c r="AT12" s="464"/>
      <c r="AU12" s="464"/>
      <c r="AV12" s="464"/>
      <c r="AW12" s="464"/>
      <c r="AX12" s="464"/>
      <c r="AY12" s="464"/>
      <c r="AZ12" s="464"/>
      <c r="BA12" s="464"/>
      <c r="BB12" s="464"/>
      <c r="BC12" s="464"/>
      <c r="BD12" s="464"/>
      <c r="BE12" s="464"/>
      <c r="BF12" s="464"/>
      <c r="BG12" s="464"/>
      <c r="BH12" s="464"/>
      <c r="BI12" s="464"/>
      <c r="BJ12" s="464"/>
      <c r="BK12" s="464"/>
      <c r="BL12" s="464"/>
      <c r="BM12" s="464"/>
      <c r="BN12" s="464"/>
      <c r="BO12" s="464"/>
      <c r="BP12" s="464"/>
      <c r="BQ12" s="464"/>
      <c r="BR12" s="464"/>
      <c r="BS12" s="464"/>
      <c r="BT12" s="464"/>
      <c r="BU12" s="464"/>
      <c r="BV12" s="464"/>
      <c r="BW12" s="464"/>
      <c r="BX12" s="464"/>
      <c r="BY12" s="464"/>
      <c r="BZ12" s="464"/>
      <c r="CA12" s="464"/>
      <c r="CB12" s="464"/>
      <c r="CC12" s="464"/>
      <c r="CD12" s="464"/>
      <c r="CE12" s="464"/>
      <c r="CF12" s="464"/>
      <c r="CG12" s="464"/>
      <c r="CH12" s="464"/>
      <c r="CI12" s="464"/>
      <c r="CJ12" s="464"/>
      <c r="CK12" s="464"/>
      <c r="CL12" s="464"/>
      <c r="CM12" s="464"/>
      <c r="CN12" s="464"/>
      <c r="CO12" s="464"/>
      <c r="CP12" s="464"/>
      <c r="CQ12" s="464"/>
      <c r="CR12" s="464"/>
      <c r="CS12" s="464"/>
      <c r="CT12" s="464"/>
      <c r="CU12" s="464"/>
      <c r="CV12" s="464"/>
      <c r="CW12" s="464"/>
      <c r="CX12" s="464"/>
      <c r="CY12" s="464"/>
      <c r="CZ12" s="464"/>
      <c r="DA12" s="464"/>
      <c r="DB12" s="464"/>
      <c r="DC12" s="464"/>
      <c r="DD12" s="464"/>
      <c r="DE12" s="464"/>
      <c r="DF12" s="464"/>
      <c r="DG12" s="464"/>
      <c r="DH12" s="464"/>
      <c r="DI12" s="464"/>
      <c r="DJ12" s="464"/>
      <c r="DK12" s="464"/>
      <c r="DL12" s="464"/>
      <c r="DM12" s="464"/>
      <c r="DN12" s="464"/>
      <c r="DO12" s="464"/>
      <c r="DP12" s="464"/>
      <c r="DQ12" s="464"/>
      <c r="DR12" s="464"/>
      <c r="DS12" s="464"/>
      <c r="DT12" s="464"/>
      <c r="DU12" s="464"/>
      <c r="DV12" s="464"/>
      <c r="DW12" s="464"/>
      <c r="DX12" s="464"/>
      <c r="DY12" s="464"/>
      <c r="DZ12" s="464"/>
      <c r="EA12" s="464"/>
      <c r="EB12" s="464"/>
      <c r="EC12" s="464"/>
      <c r="ED12" s="464"/>
      <c r="EE12" s="464"/>
      <c r="EF12" s="464"/>
      <c r="EG12" s="464"/>
      <c r="EH12" s="464"/>
      <c r="EI12" s="464"/>
      <c r="EJ12" s="464"/>
      <c r="EK12" s="464"/>
      <c r="EL12" s="464"/>
      <c r="EM12" s="464"/>
      <c r="EN12" s="464"/>
      <c r="EO12" s="464"/>
      <c r="EP12" s="464"/>
      <c r="EQ12" s="464"/>
      <c r="ER12" s="464"/>
      <c r="ES12" s="464"/>
      <c r="ET12" s="464"/>
      <c r="EU12" s="464"/>
      <c r="EV12" s="464"/>
      <c r="EW12" s="464"/>
      <c r="EX12" s="464"/>
      <c r="EY12" s="464"/>
      <c r="EZ12" s="464"/>
      <c r="FA12" s="464"/>
      <c r="FB12" s="464"/>
      <c r="FC12" s="464"/>
      <c r="FD12" s="464"/>
      <c r="FE12" s="464"/>
      <c r="FF12" s="464"/>
      <c r="FG12" s="464"/>
      <c r="FH12" s="464"/>
      <c r="FI12" s="464"/>
      <c r="FJ12" s="464"/>
      <c r="FK12" s="464"/>
      <c r="FL12" s="464"/>
      <c r="FM12" s="464"/>
      <c r="FN12" s="464"/>
      <c r="FO12" s="464"/>
      <c r="FP12" s="464"/>
      <c r="FQ12" s="464"/>
      <c r="FR12" s="464"/>
      <c r="FS12" s="464"/>
      <c r="FT12" s="464"/>
      <c r="FU12" s="464"/>
      <c r="FV12" s="464"/>
      <c r="FW12" s="464"/>
      <c r="FX12" s="464"/>
      <c r="FY12" s="464"/>
      <c r="FZ12" s="464"/>
      <c r="GA12" s="464"/>
      <c r="GB12" s="464"/>
      <c r="GC12" s="464"/>
      <c r="GD12" s="464"/>
      <c r="GE12" s="464"/>
      <c r="GF12" s="464"/>
      <c r="GG12" s="464"/>
      <c r="GH12" s="464"/>
      <c r="GI12" s="464"/>
      <c r="GJ12" s="464"/>
      <c r="GK12" s="464"/>
      <c r="GL12" s="464"/>
      <c r="GM12" s="464"/>
      <c r="GN12" s="464"/>
      <c r="GO12" s="464"/>
      <c r="GP12" s="464"/>
      <c r="GQ12" s="464"/>
      <c r="GR12" s="464"/>
      <c r="GS12" s="464"/>
      <c r="GT12" s="464"/>
      <c r="GU12" s="464"/>
      <c r="GV12" s="464"/>
      <c r="GW12" s="464"/>
      <c r="GX12" s="464"/>
      <c r="GY12" s="464"/>
      <c r="GZ12" s="464"/>
      <c r="HA12" s="464"/>
      <c r="HB12" s="464"/>
      <c r="HC12" s="464"/>
      <c r="HD12" s="464"/>
      <c r="HE12" s="464"/>
      <c r="HF12" s="464"/>
      <c r="HG12" s="464"/>
      <c r="HH12" s="464"/>
      <c r="HI12" s="464"/>
      <c r="HJ12" s="464"/>
      <c r="HK12" s="464"/>
      <c r="HL12" s="464"/>
      <c r="HM12" s="464"/>
      <c r="HN12" s="464"/>
      <c r="HO12" s="464"/>
      <c r="HP12" s="464"/>
      <c r="HQ12" s="464"/>
      <c r="HR12" s="464"/>
      <c r="HS12" s="464"/>
      <c r="HT12" s="464"/>
      <c r="HU12" s="464"/>
      <c r="HV12" s="464"/>
      <c r="HW12" s="464"/>
      <c r="HX12" s="464"/>
      <c r="HY12" s="464"/>
      <c r="HZ12" s="464"/>
      <c r="IA12" s="464"/>
      <c r="IB12" s="464"/>
      <c r="IC12" s="464"/>
      <c r="ID12" s="464"/>
      <c r="IE12" s="464"/>
      <c r="IF12" s="464"/>
      <c r="IG12" s="464"/>
      <c r="IH12" s="464"/>
      <c r="II12" s="464"/>
      <c r="IJ12" s="464"/>
      <c r="IK12" s="464"/>
      <c r="IL12" s="464"/>
      <c r="IM12" s="464"/>
      <c r="IN12" s="464"/>
      <c r="IO12" s="464"/>
    </row>
    <row r="13" s="440" customFormat="1" ht="30" customHeight="1" spans="1:249">
      <c r="A13" s="376" t="s">
        <v>123</v>
      </c>
      <c r="B13" s="386">
        <f>B6+B5</f>
        <v>52150</v>
      </c>
      <c r="C13" s="383">
        <f>C5+C6</f>
        <v>51000</v>
      </c>
      <c r="D13" s="383">
        <f t="shared" si="0"/>
        <v>1150</v>
      </c>
      <c r="E13" s="461">
        <f>B13/C13</f>
        <v>1.02254901960784</v>
      </c>
      <c r="F13" s="467">
        <v>74112</v>
      </c>
      <c r="G13" s="383">
        <f t="shared" si="2"/>
        <v>-21962</v>
      </c>
      <c r="H13" s="461">
        <v>-0.0526</v>
      </c>
      <c r="I13" s="463" t="s">
        <v>115</v>
      </c>
      <c r="J13" s="464"/>
      <c r="K13" s="464"/>
      <c r="L13" s="464"/>
      <c r="M13" s="464"/>
      <c r="N13" s="464"/>
      <c r="O13" s="464"/>
      <c r="P13" s="464"/>
      <c r="Q13" s="464"/>
      <c r="R13" s="464"/>
      <c r="S13" s="464"/>
      <c r="T13" s="464"/>
      <c r="U13" s="464"/>
      <c r="V13" s="464"/>
      <c r="W13" s="464"/>
      <c r="X13" s="464"/>
      <c r="Y13" s="464"/>
      <c r="Z13" s="464"/>
      <c r="AA13" s="464"/>
      <c r="AB13" s="464"/>
      <c r="AC13" s="464"/>
      <c r="AD13" s="464"/>
      <c r="AE13" s="464"/>
      <c r="AF13" s="464"/>
      <c r="AG13" s="464"/>
      <c r="AH13" s="464"/>
      <c r="AI13" s="464"/>
      <c r="AJ13" s="464"/>
      <c r="AK13" s="464"/>
      <c r="AL13" s="464"/>
      <c r="AM13" s="464"/>
      <c r="AN13" s="464"/>
      <c r="AO13" s="464"/>
      <c r="AP13" s="464"/>
      <c r="AQ13" s="464"/>
      <c r="AR13" s="464"/>
      <c r="AS13" s="464"/>
      <c r="AT13" s="464"/>
      <c r="AU13" s="464"/>
      <c r="AV13" s="464"/>
      <c r="AW13" s="464"/>
      <c r="AX13" s="464"/>
      <c r="AY13" s="464"/>
      <c r="AZ13" s="464"/>
      <c r="BA13" s="464"/>
      <c r="BB13" s="464"/>
      <c r="BC13" s="464"/>
      <c r="BD13" s="464"/>
      <c r="BE13" s="464"/>
      <c r="BF13" s="464"/>
      <c r="BG13" s="464"/>
      <c r="BH13" s="464"/>
      <c r="BI13" s="464"/>
      <c r="BJ13" s="464"/>
      <c r="BK13" s="464"/>
      <c r="BL13" s="464"/>
      <c r="BM13" s="464"/>
      <c r="BN13" s="464"/>
      <c r="BO13" s="464"/>
      <c r="BP13" s="464"/>
      <c r="BQ13" s="464"/>
      <c r="BR13" s="464"/>
      <c r="BS13" s="464"/>
      <c r="BT13" s="464"/>
      <c r="BU13" s="464"/>
      <c r="BV13" s="464"/>
      <c r="BW13" s="464"/>
      <c r="BX13" s="464"/>
      <c r="BY13" s="464"/>
      <c r="BZ13" s="464"/>
      <c r="CA13" s="464"/>
      <c r="CB13" s="464"/>
      <c r="CC13" s="464"/>
      <c r="CD13" s="464"/>
      <c r="CE13" s="464"/>
      <c r="CF13" s="464"/>
      <c r="CG13" s="464"/>
      <c r="CH13" s="464"/>
      <c r="CI13" s="464"/>
      <c r="CJ13" s="464"/>
      <c r="CK13" s="464"/>
      <c r="CL13" s="464"/>
      <c r="CM13" s="464"/>
      <c r="CN13" s="464"/>
      <c r="CO13" s="464"/>
      <c r="CP13" s="464"/>
      <c r="CQ13" s="464"/>
      <c r="CR13" s="464"/>
      <c r="CS13" s="464"/>
      <c r="CT13" s="464"/>
      <c r="CU13" s="464"/>
      <c r="CV13" s="464"/>
      <c r="CW13" s="464"/>
      <c r="CX13" s="464"/>
      <c r="CY13" s="464"/>
      <c r="CZ13" s="464"/>
      <c r="DA13" s="464"/>
      <c r="DB13" s="464"/>
      <c r="DC13" s="464"/>
      <c r="DD13" s="464"/>
      <c r="DE13" s="464"/>
      <c r="DF13" s="464"/>
      <c r="DG13" s="464"/>
      <c r="DH13" s="464"/>
      <c r="DI13" s="464"/>
      <c r="DJ13" s="464"/>
      <c r="DK13" s="464"/>
      <c r="DL13" s="464"/>
      <c r="DM13" s="464"/>
      <c r="DN13" s="464"/>
      <c r="DO13" s="464"/>
      <c r="DP13" s="464"/>
      <c r="DQ13" s="464"/>
      <c r="DR13" s="464"/>
      <c r="DS13" s="464"/>
      <c r="DT13" s="464"/>
      <c r="DU13" s="464"/>
      <c r="DV13" s="464"/>
      <c r="DW13" s="464"/>
      <c r="DX13" s="464"/>
      <c r="DY13" s="464"/>
      <c r="DZ13" s="464"/>
      <c r="EA13" s="464"/>
      <c r="EB13" s="464"/>
      <c r="EC13" s="464"/>
      <c r="ED13" s="464"/>
      <c r="EE13" s="464"/>
      <c r="EF13" s="464"/>
      <c r="EG13" s="464"/>
      <c r="EH13" s="464"/>
      <c r="EI13" s="464"/>
      <c r="EJ13" s="464"/>
      <c r="EK13" s="464"/>
      <c r="EL13" s="464"/>
      <c r="EM13" s="464"/>
      <c r="EN13" s="464"/>
      <c r="EO13" s="464"/>
      <c r="EP13" s="464"/>
      <c r="EQ13" s="464"/>
      <c r="ER13" s="464"/>
      <c r="ES13" s="464"/>
      <c r="ET13" s="464"/>
      <c r="EU13" s="464"/>
      <c r="EV13" s="464"/>
      <c r="EW13" s="464"/>
      <c r="EX13" s="464"/>
      <c r="EY13" s="464"/>
      <c r="EZ13" s="464"/>
      <c r="FA13" s="464"/>
      <c r="FB13" s="464"/>
      <c r="FC13" s="464"/>
      <c r="FD13" s="464"/>
      <c r="FE13" s="464"/>
      <c r="FF13" s="464"/>
      <c r="FG13" s="464"/>
      <c r="FH13" s="464"/>
      <c r="FI13" s="464"/>
      <c r="FJ13" s="464"/>
      <c r="FK13" s="464"/>
      <c r="FL13" s="464"/>
      <c r="FM13" s="464"/>
      <c r="FN13" s="464"/>
      <c r="FO13" s="464"/>
      <c r="FP13" s="464"/>
      <c r="FQ13" s="464"/>
      <c r="FR13" s="464"/>
      <c r="FS13" s="464"/>
      <c r="FT13" s="464"/>
      <c r="FU13" s="464"/>
      <c r="FV13" s="464"/>
      <c r="FW13" s="464"/>
      <c r="FX13" s="464"/>
      <c r="FY13" s="464"/>
      <c r="FZ13" s="464"/>
      <c r="GA13" s="464"/>
      <c r="GB13" s="464"/>
      <c r="GC13" s="464"/>
      <c r="GD13" s="464"/>
      <c r="GE13" s="464"/>
      <c r="GF13" s="464"/>
      <c r="GG13" s="464"/>
      <c r="GH13" s="464"/>
      <c r="GI13" s="464"/>
      <c r="GJ13" s="464"/>
      <c r="GK13" s="464"/>
      <c r="GL13" s="464"/>
      <c r="GM13" s="464"/>
      <c r="GN13" s="464"/>
      <c r="GO13" s="464"/>
      <c r="GP13" s="464"/>
      <c r="GQ13" s="464"/>
      <c r="GR13" s="464"/>
      <c r="GS13" s="464"/>
      <c r="GT13" s="464"/>
      <c r="GU13" s="464"/>
      <c r="GV13" s="464"/>
      <c r="GW13" s="464"/>
      <c r="GX13" s="464"/>
      <c r="GY13" s="464"/>
      <c r="GZ13" s="464"/>
      <c r="HA13" s="464"/>
      <c r="HB13" s="464"/>
      <c r="HC13" s="464"/>
      <c r="HD13" s="464"/>
      <c r="HE13" s="464"/>
      <c r="HF13" s="464"/>
      <c r="HG13" s="464"/>
      <c r="HH13" s="464"/>
      <c r="HI13" s="464"/>
      <c r="HJ13" s="464"/>
      <c r="HK13" s="464"/>
      <c r="HL13" s="464"/>
      <c r="HM13" s="464"/>
      <c r="HN13" s="464"/>
      <c r="HO13" s="464"/>
      <c r="HP13" s="464"/>
      <c r="HQ13" s="464"/>
      <c r="HR13" s="464"/>
      <c r="HS13" s="464"/>
      <c r="HT13" s="464"/>
      <c r="HU13" s="464"/>
      <c r="HV13" s="464"/>
      <c r="HW13" s="464"/>
      <c r="HX13" s="464"/>
      <c r="HY13" s="464"/>
      <c r="HZ13" s="464"/>
      <c r="IA13" s="464"/>
      <c r="IB13" s="464"/>
      <c r="IC13" s="464"/>
      <c r="ID13" s="464"/>
      <c r="IE13" s="464"/>
      <c r="IF13" s="464"/>
      <c r="IG13" s="464"/>
      <c r="IH13" s="464"/>
      <c r="II13" s="464"/>
      <c r="IJ13" s="464"/>
      <c r="IK13" s="464"/>
      <c r="IL13" s="464"/>
      <c r="IM13" s="464"/>
      <c r="IN13" s="464"/>
      <c r="IO13" s="464"/>
    </row>
  </sheetData>
  <mergeCells count="8">
    <mergeCell ref="A1:I1"/>
    <mergeCell ref="D3:E3"/>
    <mergeCell ref="G3:H3"/>
    <mergeCell ref="A3:A4"/>
    <mergeCell ref="B3:B4"/>
    <mergeCell ref="C3:C4"/>
    <mergeCell ref="F3:F4"/>
    <mergeCell ref="I3:I4"/>
  </mergeCells>
  <pageMargins left="0.75" right="0.75" top="1" bottom="1" header="0.5" footer="0.5"/>
  <pageSetup paperSize="9" orientation="landscape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zoomScale="80" zoomScaleNormal="80" workbookViewId="0">
      <selection activeCell="J17" sqref="J17"/>
    </sheetView>
  </sheetViews>
  <sheetFormatPr defaultColWidth="9" defaultRowHeight="13.5"/>
  <cols>
    <col min="1" max="1" width="34.8833333333333" style="1" customWidth="1"/>
    <col min="2" max="2" width="12.8833333333333" customWidth="1"/>
    <col min="3" max="3" width="13.75" customWidth="1"/>
    <col min="4" max="4" width="11.6333333333333" customWidth="1"/>
    <col min="5" max="5" width="16.3833333333333" customWidth="1"/>
    <col min="6" max="6" width="20.25" customWidth="1"/>
    <col min="7" max="7" width="14.75" customWidth="1"/>
    <col min="8" max="8" width="21.25" customWidth="1"/>
    <col min="9" max="9" width="40.3833333333333" customWidth="1"/>
  </cols>
  <sheetData>
    <row r="1" ht="69" customHeight="1" spans="1:9">
      <c r="A1" s="2" t="s">
        <v>905</v>
      </c>
      <c r="B1" s="2"/>
      <c r="C1" s="2"/>
      <c r="D1" s="2"/>
      <c r="E1" s="2"/>
      <c r="F1" s="2"/>
      <c r="G1" s="2"/>
      <c r="H1" s="2"/>
      <c r="I1" s="2"/>
    </row>
    <row r="2" ht="18.75" spans="1:9">
      <c r="A2" s="3" t="s">
        <v>906</v>
      </c>
      <c r="B2" s="4"/>
      <c r="C2" s="3"/>
      <c r="D2" s="3"/>
      <c r="E2" s="4"/>
      <c r="F2" s="4"/>
      <c r="G2" s="5"/>
      <c r="H2" s="6" t="s">
        <v>102</v>
      </c>
      <c r="I2" s="6"/>
    </row>
    <row r="3" ht="39" customHeight="1" spans="1:9">
      <c r="A3" s="7" t="s">
        <v>231</v>
      </c>
      <c r="B3" s="8" t="s">
        <v>901</v>
      </c>
      <c r="C3" s="7" t="s">
        <v>814</v>
      </c>
      <c r="D3" s="7" t="s">
        <v>890</v>
      </c>
      <c r="E3" s="9" t="s">
        <v>902</v>
      </c>
      <c r="F3" s="9"/>
      <c r="G3" s="9" t="s">
        <v>903</v>
      </c>
      <c r="H3" s="9"/>
      <c r="I3" s="7" t="s">
        <v>208</v>
      </c>
    </row>
    <row r="4" ht="37" customHeight="1" spans="1:9">
      <c r="A4" s="7"/>
      <c r="B4" s="10"/>
      <c r="C4" s="7"/>
      <c r="D4" s="7"/>
      <c r="E4" s="11" t="s">
        <v>110</v>
      </c>
      <c r="F4" s="12" t="s">
        <v>112</v>
      </c>
      <c r="G4" s="11" t="s">
        <v>110</v>
      </c>
      <c r="H4" s="12" t="s">
        <v>112</v>
      </c>
      <c r="I4" s="7"/>
    </row>
    <row r="5" ht="57" customHeight="1" spans="1:9">
      <c r="A5" s="13" t="s">
        <v>894</v>
      </c>
      <c r="B5" s="14">
        <v>711</v>
      </c>
      <c r="C5" s="14">
        <f>C6+C7+C8+C9</f>
        <v>721</v>
      </c>
      <c r="D5" s="14">
        <f>D6+D7+D8+D9</f>
        <v>497.68</v>
      </c>
      <c r="E5" s="15">
        <f t="shared" ref="E5:E9" si="0">B5-C5</f>
        <v>-10</v>
      </c>
      <c r="F5" s="16">
        <f t="shared" ref="F5:F9" si="1">E5/C5</f>
        <v>-0.013869625520111</v>
      </c>
      <c r="G5" s="17">
        <f t="shared" ref="G5:G9" si="2">B5-D5</f>
        <v>213.32</v>
      </c>
      <c r="H5" s="16">
        <f t="shared" ref="H5:H9" si="3">G5/D5</f>
        <v>0.428628837807427</v>
      </c>
      <c r="I5" s="18"/>
    </row>
    <row r="6" ht="57" customHeight="1" spans="1:9">
      <c r="A6" s="13" t="s">
        <v>895</v>
      </c>
      <c r="B6" s="19">
        <v>20</v>
      </c>
      <c r="C6" s="14">
        <v>20</v>
      </c>
      <c r="D6" s="15">
        <v>18.3</v>
      </c>
      <c r="E6" s="15"/>
      <c r="F6" s="16"/>
      <c r="G6" s="17">
        <f t="shared" si="2"/>
        <v>1.7</v>
      </c>
      <c r="H6" s="16"/>
      <c r="I6" s="18"/>
    </row>
    <row r="7" ht="57" customHeight="1" spans="1:9">
      <c r="A7" s="13" t="s">
        <v>896</v>
      </c>
      <c r="B7" s="19">
        <v>100</v>
      </c>
      <c r="C7" s="14">
        <v>100</v>
      </c>
      <c r="D7" s="15">
        <v>57.41</v>
      </c>
      <c r="E7" s="15">
        <f t="shared" si="0"/>
        <v>0</v>
      </c>
      <c r="F7" s="16">
        <f t="shared" si="1"/>
        <v>0</v>
      </c>
      <c r="G7" s="17">
        <f t="shared" si="2"/>
        <v>42.59</v>
      </c>
      <c r="H7" s="16">
        <f t="shared" si="3"/>
        <v>0.741856819369448</v>
      </c>
      <c r="I7" s="18" t="s">
        <v>904</v>
      </c>
    </row>
    <row r="8" ht="57" customHeight="1" spans="1:9">
      <c r="A8" s="13" t="s">
        <v>897</v>
      </c>
      <c r="B8" s="19">
        <v>448</v>
      </c>
      <c r="C8" s="14">
        <v>453</v>
      </c>
      <c r="D8" s="15">
        <v>353.83</v>
      </c>
      <c r="E8" s="15">
        <f t="shared" si="0"/>
        <v>-5</v>
      </c>
      <c r="F8" s="16">
        <f t="shared" si="1"/>
        <v>-0.011037527593819</v>
      </c>
      <c r="G8" s="17">
        <f t="shared" si="2"/>
        <v>94.17</v>
      </c>
      <c r="H8" s="16">
        <f t="shared" si="3"/>
        <v>0.266144758782466</v>
      </c>
      <c r="I8" s="20"/>
    </row>
    <row r="9" ht="57" customHeight="1" spans="1:9">
      <c r="A9" s="13" t="s">
        <v>898</v>
      </c>
      <c r="B9" s="19">
        <v>143</v>
      </c>
      <c r="C9" s="14">
        <v>148</v>
      </c>
      <c r="D9" s="15">
        <v>68.14</v>
      </c>
      <c r="E9" s="15">
        <f t="shared" si="0"/>
        <v>-5</v>
      </c>
      <c r="F9" s="16">
        <f t="shared" si="1"/>
        <v>-0.0337837837837838</v>
      </c>
      <c r="G9" s="17">
        <f t="shared" si="2"/>
        <v>74.86</v>
      </c>
      <c r="H9" s="16">
        <f t="shared" si="3"/>
        <v>1.09862048723217</v>
      </c>
      <c r="I9" s="20"/>
    </row>
  </sheetData>
  <mergeCells count="9">
    <mergeCell ref="A1:I1"/>
    <mergeCell ref="H2:I2"/>
    <mergeCell ref="E3:F3"/>
    <mergeCell ref="G3:H3"/>
    <mergeCell ref="A3:A4"/>
    <mergeCell ref="B3:B4"/>
    <mergeCell ref="C3:C4"/>
    <mergeCell ref="D3:D4"/>
    <mergeCell ref="I3:I4"/>
  </mergeCells>
  <pageMargins left="0.75" right="0.75" top="1" bottom="1" header="0.5" footer="0.5"/>
  <pageSetup paperSize="9" scale="71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C25"/>
  <sheetViews>
    <sheetView workbookViewId="0">
      <selection activeCell="C29" sqref="C29"/>
    </sheetView>
  </sheetViews>
  <sheetFormatPr defaultColWidth="9" defaultRowHeight="13.5"/>
  <cols>
    <col min="1" max="1" width="31.5" customWidth="1"/>
    <col min="2" max="2" width="15.1333333333333" customWidth="1"/>
    <col min="3" max="3" width="19.6333333333333" customWidth="1"/>
    <col min="4" max="4" width="16.8833333333333" customWidth="1"/>
    <col min="5" max="5" width="11.25" customWidth="1"/>
    <col min="6" max="6" width="10.1333333333333" customWidth="1"/>
    <col min="7" max="7" width="12.1083333333333" customWidth="1"/>
  </cols>
  <sheetData>
    <row r="1" ht="38" customHeight="1" spans="1:8">
      <c r="A1" s="277" t="s">
        <v>14</v>
      </c>
      <c r="B1" s="281"/>
      <c r="C1" s="281"/>
      <c r="D1" s="281"/>
      <c r="E1" s="281"/>
      <c r="F1" s="281"/>
      <c r="G1" s="281"/>
      <c r="H1" s="277"/>
    </row>
    <row r="2" spans="1:8">
      <c r="A2" s="412" t="s">
        <v>155</v>
      </c>
      <c r="B2" s="218"/>
      <c r="C2" s="218"/>
      <c r="D2" s="218"/>
      <c r="E2" s="218"/>
      <c r="F2" s="413" t="s">
        <v>125</v>
      </c>
      <c r="G2" s="413"/>
      <c r="H2" s="413"/>
    </row>
    <row r="3" s="275" customFormat="1" ht="21" customHeight="1" spans="1:8">
      <c r="A3" s="288" t="s">
        <v>126</v>
      </c>
      <c r="B3" s="414" t="s">
        <v>104</v>
      </c>
      <c r="C3" s="414" t="s">
        <v>127</v>
      </c>
      <c r="D3" s="288" t="s">
        <v>128</v>
      </c>
      <c r="E3" s="288" t="s">
        <v>129</v>
      </c>
      <c r="F3" s="415" t="s">
        <v>130</v>
      </c>
      <c r="G3" s="416"/>
      <c r="H3" s="288" t="s">
        <v>131</v>
      </c>
    </row>
    <row r="4" s="275" customFormat="1" ht="23" customHeight="1" spans="1:8">
      <c r="A4" s="293"/>
      <c r="B4" s="417"/>
      <c r="C4" s="417"/>
      <c r="D4" s="293"/>
      <c r="E4" s="293"/>
      <c r="F4" s="418" t="s">
        <v>110</v>
      </c>
      <c r="G4" s="419" t="s">
        <v>112</v>
      </c>
      <c r="H4" s="293"/>
    </row>
    <row r="5" s="276" customFormat="1" ht="19" customHeight="1" spans="1:8">
      <c r="A5" s="269" t="s">
        <v>132</v>
      </c>
      <c r="B5" s="420">
        <v>33462</v>
      </c>
      <c r="C5" s="421">
        <v>33465</v>
      </c>
      <c r="D5" s="422">
        <f t="shared" ref="D5:D17" si="0">B5/C5</f>
        <v>0.9999103541013</v>
      </c>
      <c r="E5" s="420">
        <v>32391</v>
      </c>
      <c r="F5" s="423">
        <f t="shared" ref="F5:F25" si="1">B5-E5</f>
        <v>1071</v>
      </c>
      <c r="G5" s="422">
        <f t="shared" ref="G5:G25" si="2">F5/E5</f>
        <v>0.0330647402056127</v>
      </c>
      <c r="H5" s="424"/>
    </row>
    <row r="6" s="276" customFormat="1" ht="19" customHeight="1" spans="1:8">
      <c r="A6" s="269" t="s">
        <v>133</v>
      </c>
      <c r="B6" s="420">
        <v>10018</v>
      </c>
      <c r="C6" s="421">
        <v>10020</v>
      </c>
      <c r="D6" s="422">
        <f t="shared" si="0"/>
        <v>0.999800399201597</v>
      </c>
      <c r="E6" s="420">
        <v>10751</v>
      </c>
      <c r="F6" s="423">
        <f t="shared" si="1"/>
        <v>-733</v>
      </c>
      <c r="G6" s="422">
        <f t="shared" si="2"/>
        <v>-0.0681797042135615</v>
      </c>
      <c r="H6" s="425"/>
    </row>
    <row r="7" s="276" customFormat="1" ht="19" customHeight="1" spans="1:8">
      <c r="A7" s="269" t="s">
        <v>134</v>
      </c>
      <c r="B7" s="420">
        <v>70785</v>
      </c>
      <c r="C7" s="421">
        <v>70800</v>
      </c>
      <c r="D7" s="422">
        <f t="shared" si="0"/>
        <v>0.99978813559322</v>
      </c>
      <c r="E7" s="420">
        <v>70781</v>
      </c>
      <c r="F7" s="423">
        <f t="shared" si="1"/>
        <v>4</v>
      </c>
      <c r="G7" s="422"/>
      <c r="H7" s="426"/>
    </row>
    <row r="8" s="276" customFormat="1" ht="19" customHeight="1" spans="1:8">
      <c r="A8" s="269" t="s">
        <v>135</v>
      </c>
      <c r="B8" s="420">
        <v>4469</v>
      </c>
      <c r="C8" s="421">
        <v>4440</v>
      </c>
      <c r="D8" s="422">
        <f t="shared" si="0"/>
        <v>1.00653153153153</v>
      </c>
      <c r="E8" s="420">
        <v>4339</v>
      </c>
      <c r="F8" s="423">
        <f t="shared" si="1"/>
        <v>130</v>
      </c>
      <c r="G8" s="422">
        <f t="shared" si="2"/>
        <v>0.0299608204655451</v>
      </c>
      <c r="H8" s="424"/>
    </row>
    <row r="9" s="276" customFormat="1" ht="19" customHeight="1" spans="1:8">
      <c r="A9" s="269" t="s">
        <v>136</v>
      </c>
      <c r="B9" s="427">
        <v>7605</v>
      </c>
      <c r="C9" s="421">
        <v>7600</v>
      </c>
      <c r="D9" s="422">
        <f t="shared" si="0"/>
        <v>1.00065789473684</v>
      </c>
      <c r="E9" s="427">
        <v>7831</v>
      </c>
      <c r="F9" s="423">
        <f t="shared" si="1"/>
        <v>-226</v>
      </c>
      <c r="G9" s="422">
        <f t="shared" si="2"/>
        <v>-0.0288596603243519</v>
      </c>
      <c r="H9" s="424"/>
    </row>
    <row r="10" s="276" customFormat="1" ht="19" customHeight="1" spans="1:8">
      <c r="A10" s="269" t="s">
        <v>137</v>
      </c>
      <c r="B10" s="427">
        <v>98606</v>
      </c>
      <c r="C10" s="421">
        <v>99000</v>
      </c>
      <c r="D10" s="422">
        <f t="shared" si="0"/>
        <v>0.996020202020202</v>
      </c>
      <c r="E10" s="427">
        <v>72382</v>
      </c>
      <c r="F10" s="423">
        <f t="shared" si="1"/>
        <v>26224</v>
      </c>
      <c r="G10" s="422">
        <f t="shared" si="2"/>
        <v>0.362300019341825</v>
      </c>
      <c r="H10" s="424"/>
    </row>
    <row r="11" s="276" customFormat="1" ht="19" customHeight="1" spans="1:8">
      <c r="A11" s="269" t="s">
        <v>138</v>
      </c>
      <c r="B11" s="427">
        <v>26707</v>
      </c>
      <c r="C11" s="421">
        <v>26700</v>
      </c>
      <c r="D11" s="422">
        <f t="shared" si="0"/>
        <v>1.00026217228464</v>
      </c>
      <c r="E11" s="427">
        <v>26782</v>
      </c>
      <c r="F11" s="423">
        <f t="shared" si="1"/>
        <v>-75</v>
      </c>
      <c r="G11" s="422">
        <f t="shared" si="2"/>
        <v>-0.00280038832051378</v>
      </c>
      <c r="H11" s="424"/>
    </row>
    <row r="12" s="276" customFormat="1" ht="19" customHeight="1" spans="1:8">
      <c r="A12" s="269" t="s">
        <v>139</v>
      </c>
      <c r="B12" s="427">
        <v>15641</v>
      </c>
      <c r="C12" s="421">
        <v>16000</v>
      </c>
      <c r="D12" s="422">
        <f t="shared" si="0"/>
        <v>0.9775625</v>
      </c>
      <c r="E12" s="427">
        <v>7301</v>
      </c>
      <c r="F12" s="423">
        <f t="shared" si="1"/>
        <v>8340</v>
      </c>
      <c r="G12" s="422">
        <f t="shared" si="2"/>
        <v>1.14230927270237</v>
      </c>
      <c r="H12" s="424"/>
    </row>
    <row r="13" s="276" customFormat="1" ht="19" customHeight="1" spans="1:8">
      <c r="A13" s="269" t="s">
        <v>140</v>
      </c>
      <c r="B13" s="428">
        <v>14548</v>
      </c>
      <c r="C13" s="421">
        <v>14500</v>
      </c>
      <c r="D13" s="422">
        <f t="shared" si="0"/>
        <v>1.00331034482759</v>
      </c>
      <c r="E13" s="428">
        <v>11869</v>
      </c>
      <c r="F13" s="423">
        <f t="shared" si="1"/>
        <v>2679</v>
      </c>
      <c r="G13" s="422">
        <f t="shared" si="2"/>
        <v>0.225714044991153</v>
      </c>
      <c r="H13" s="424"/>
    </row>
    <row r="14" s="276" customFormat="1" ht="19" customHeight="1" spans="1:8">
      <c r="A14" s="269" t="s">
        <v>141</v>
      </c>
      <c r="B14" s="427">
        <v>76061</v>
      </c>
      <c r="C14" s="421">
        <v>76988</v>
      </c>
      <c r="D14" s="422">
        <f t="shared" si="0"/>
        <v>0.987959162466878</v>
      </c>
      <c r="E14" s="427">
        <v>72770</v>
      </c>
      <c r="F14" s="423">
        <f t="shared" si="1"/>
        <v>3291</v>
      </c>
      <c r="G14" s="422">
        <f t="shared" si="2"/>
        <v>0.0452246805002061</v>
      </c>
      <c r="H14" s="424"/>
    </row>
    <row r="15" s="276" customFormat="1" ht="19" customHeight="1" spans="1:8">
      <c r="A15" s="269" t="s">
        <v>142</v>
      </c>
      <c r="B15" s="427">
        <v>13207</v>
      </c>
      <c r="C15" s="421">
        <v>13200</v>
      </c>
      <c r="D15" s="422">
        <f t="shared" si="0"/>
        <v>1.0005303030303</v>
      </c>
      <c r="E15" s="427">
        <v>10490</v>
      </c>
      <c r="F15" s="423">
        <f t="shared" si="1"/>
        <v>2717</v>
      </c>
      <c r="G15" s="422">
        <f t="shared" si="2"/>
        <v>0.259008579599619</v>
      </c>
      <c r="H15" s="424"/>
    </row>
    <row r="16" s="276" customFormat="1" ht="19" customHeight="1" spans="1:8">
      <c r="A16" s="269" t="s">
        <v>143</v>
      </c>
      <c r="B16" s="427">
        <v>1920</v>
      </c>
      <c r="C16" s="421">
        <v>1930</v>
      </c>
      <c r="D16" s="422">
        <f t="shared" si="0"/>
        <v>0.994818652849741</v>
      </c>
      <c r="E16" s="427">
        <v>5255</v>
      </c>
      <c r="F16" s="423">
        <f t="shared" si="1"/>
        <v>-3335</v>
      </c>
      <c r="G16" s="422">
        <f t="shared" si="2"/>
        <v>-0.634633682207422</v>
      </c>
      <c r="H16" s="424"/>
    </row>
    <row r="17" s="276" customFormat="1" ht="19" customHeight="1" spans="1:159">
      <c r="A17" s="269" t="s">
        <v>144</v>
      </c>
      <c r="B17" s="427">
        <v>253</v>
      </c>
      <c r="C17" s="421">
        <v>255</v>
      </c>
      <c r="D17" s="422">
        <f t="shared" si="0"/>
        <v>0.992156862745098</v>
      </c>
      <c r="E17" s="427">
        <v>400</v>
      </c>
      <c r="F17" s="423">
        <f t="shared" si="1"/>
        <v>-147</v>
      </c>
      <c r="G17" s="422">
        <f t="shared" si="2"/>
        <v>-0.3675</v>
      </c>
      <c r="H17" s="424"/>
    </row>
    <row r="18" s="276" customFormat="1" ht="19" customHeight="1" spans="1:159">
      <c r="A18" s="269" t="s">
        <v>145</v>
      </c>
      <c r="B18" s="428">
        <v>0</v>
      </c>
      <c r="C18" s="423">
        <v>0</v>
      </c>
      <c r="D18" s="422"/>
      <c r="E18" s="428">
        <v>72</v>
      </c>
      <c r="F18" s="423">
        <f t="shared" si="1"/>
        <v>-72</v>
      </c>
      <c r="G18" s="422">
        <f t="shared" si="2"/>
        <v>-1</v>
      </c>
      <c r="H18" s="424"/>
    </row>
    <row r="19" s="276" customFormat="1" ht="19" customHeight="1" spans="1:159">
      <c r="A19" s="269" t="s">
        <v>146</v>
      </c>
      <c r="B19" s="427">
        <v>2463</v>
      </c>
      <c r="C19" s="423">
        <v>2465</v>
      </c>
      <c r="D19" s="422">
        <f t="shared" ref="D19:D23" si="3">B19/C19</f>
        <v>0.999188640973631</v>
      </c>
      <c r="E19" s="427">
        <v>2347</v>
      </c>
      <c r="F19" s="423">
        <f t="shared" si="1"/>
        <v>116</v>
      </c>
      <c r="G19" s="422">
        <f t="shared" si="2"/>
        <v>0.0494247976139753</v>
      </c>
      <c r="H19" s="424"/>
    </row>
    <row r="20" s="276" customFormat="1" ht="19" customHeight="1" spans="1:159">
      <c r="A20" s="269" t="s">
        <v>147</v>
      </c>
      <c r="B20" s="427">
        <v>7035</v>
      </c>
      <c r="C20" s="423">
        <v>7040</v>
      </c>
      <c r="D20" s="422">
        <f t="shared" si="3"/>
        <v>0.999289772727273</v>
      </c>
      <c r="E20" s="427">
        <v>7023</v>
      </c>
      <c r="F20" s="423">
        <f t="shared" si="1"/>
        <v>12</v>
      </c>
      <c r="G20" s="422">
        <f t="shared" si="2"/>
        <v>0.00170867150790261</v>
      </c>
      <c r="H20" s="424"/>
    </row>
    <row r="21" s="276" customFormat="1" ht="19" customHeight="1" spans="1:159">
      <c r="A21" s="269" t="s">
        <v>148</v>
      </c>
      <c r="B21" s="427">
        <v>374</v>
      </c>
      <c r="C21" s="423">
        <v>380</v>
      </c>
      <c r="D21" s="422">
        <f t="shared" si="3"/>
        <v>0.984210526315789</v>
      </c>
      <c r="E21" s="427">
        <v>488</v>
      </c>
      <c r="F21" s="423">
        <f t="shared" si="1"/>
        <v>-114</v>
      </c>
      <c r="G21" s="422">
        <f t="shared" si="2"/>
        <v>-0.233606557377049</v>
      </c>
      <c r="H21" s="424"/>
    </row>
    <row r="22" s="276" customFormat="1" ht="19" customHeight="1" spans="1:159">
      <c r="A22" s="269" t="s">
        <v>149</v>
      </c>
      <c r="B22" s="427">
        <v>3514</v>
      </c>
      <c r="C22" s="429">
        <v>3490</v>
      </c>
      <c r="D22" s="422">
        <f t="shared" si="3"/>
        <v>1.00687679083095</v>
      </c>
      <c r="E22" s="427">
        <v>2843</v>
      </c>
      <c r="F22" s="423">
        <f t="shared" si="1"/>
        <v>671</v>
      </c>
      <c r="G22" s="422">
        <f t="shared" si="2"/>
        <v>0.236018290538164</v>
      </c>
      <c r="H22" s="424"/>
    </row>
    <row r="23" s="276" customFormat="1" ht="19" customHeight="1" spans="1:159">
      <c r="A23" s="430" t="s">
        <v>150</v>
      </c>
      <c r="B23" s="427">
        <v>4849</v>
      </c>
      <c r="C23" s="429">
        <v>4849</v>
      </c>
      <c r="D23" s="422">
        <f t="shared" si="3"/>
        <v>1</v>
      </c>
      <c r="E23" s="427">
        <v>4609</v>
      </c>
      <c r="F23" s="423">
        <f t="shared" si="1"/>
        <v>240</v>
      </c>
      <c r="G23" s="422">
        <f t="shared" si="2"/>
        <v>0.0520720329789542</v>
      </c>
      <c r="H23" s="424"/>
    </row>
    <row r="24" s="215" customFormat="1" ht="19" customHeight="1" spans="1:159">
      <c r="A24" s="269" t="s">
        <v>151</v>
      </c>
      <c r="B24" s="427">
        <v>44</v>
      </c>
      <c r="C24" s="423">
        <v>44</v>
      </c>
      <c r="D24" s="422"/>
      <c r="E24" s="427">
        <v>19</v>
      </c>
      <c r="F24" s="423">
        <f t="shared" si="1"/>
        <v>25</v>
      </c>
      <c r="G24" s="422">
        <f t="shared" si="2"/>
        <v>1.31578947368421</v>
      </c>
      <c r="H24" s="431"/>
      <c r="I24" s="432"/>
      <c r="J24" s="432"/>
      <c r="K24" s="432"/>
      <c r="L24" s="432"/>
      <c r="M24" s="432"/>
      <c r="N24" s="432"/>
      <c r="O24" s="432"/>
      <c r="P24" s="432"/>
      <c r="Q24" s="432"/>
      <c r="R24" s="432"/>
      <c r="S24" s="432"/>
      <c r="T24" s="432"/>
      <c r="U24" s="432"/>
      <c r="V24" s="432"/>
      <c r="W24" s="432"/>
      <c r="X24" s="432"/>
      <c r="Y24" s="432"/>
      <c r="Z24" s="432"/>
      <c r="AA24" s="432"/>
      <c r="AB24" s="432"/>
      <c r="AC24" s="432"/>
      <c r="AD24" s="432"/>
      <c r="AE24" s="432"/>
      <c r="AF24" s="432"/>
      <c r="AG24" s="432"/>
      <c r="AH24" s="432"/>
      <c r="AI24" s="432"/>
      <c r="AJ24" s="432"/>
      <c r="AK24" s="432"/>
      <c r="AL24" s="432"/>
      <c r="AM24" s="432"/>
      <c r="AN24" s="432"/>
      <c r="AO24" s="432"/>
      <c r="AP24" s="432"/>
      <c r="AQ24" s="432"/>
      <c r="AR24" s="432"/>
      <c r="AS24" s="432"/>
      <c r="AT24" s="432"/>
      <c r="AU24" s="432"/>
      <c r="AV24" s="432"/>
      <c r="AW24" s="432"/>
      <c r="AX24" s="432"/>
      <c r="AY24" s="432"/>
      <c r="AZ24" s="432"/>
      <c r="BA24" s="432"/>
      <c r="BB24" s="432"/>
      <c r="BC24" s="432"/>
      <c r="BD24" s="432"/>
      <c r="BE24" s="432"/>
      <c r="BF24" s="432"/>
      <c r="BG24" s="432"/>
      <c r="BH24" s="432"/>
      <c r="BI24" s="432"/>
      <c r="BJ24" s="432"/>
      <c r="BK24" s="432"/>
      <c r="BL24" s="432"/>
      <c r="BM24" s="432"/>
      <c r="BN24" s="432"/>
      <c r="BO24" s="432"/>
      <c r="BP24" s="432"/>
      <c r="BQ24" s="432"/>
      <c r="BR24" s="432"/>
      <c r="BS24" s="432"/>
      <c r="BT24" s="432"/>
      <c r="BU24" s="432"/>
      <c r="BV24" s="432"/>
      <c r="BW24" s="432"/>
      <c r="BX24" s="432"/>
      <c r="BY24" s="432"/>
      <c r="BZ24" s="432"/>
      <c r="CA24" s="432"/>
      <c r="CB24" s="432"/>
      <c r="CC24" s="432"/>
      <c r="CD24" s="432"/>
      <c r="CE24" s="432"/>
      <c r="CF24" s="432"/>
      <c r="CG24" s="432"/>
      <c r="CH24" s="432"/>
      <c r="CI24" s="432"/>
      <c r="CJ24" s="432"/>
      <c r="CK24" s="432"/>
      <c r="CL24" s="432"/>
      <c r="CM24" s="432"/>
      <c r="CN24" s="432"/>
      <c r="CO24" s="432"/>
      <c r="CP24" s="432"/>
      <c r="CQ24" s="432"/>
      <c r="CR24" s="432"/>
      <c r="CS24" s="432"/>
      <c r="CT24" s="432"/>
      <c r="CU24" s="432"/>
      <c r="CV24" s="432"/>
      <c r="CW24" s="432"/>
      <c r="CX24" s="432"/>
      <c r="CY24" s="432"/>
      <c r="CZ24" s="432"/>
      <c r="DA24" s="432"/>
      <c r="DB24" s="432"/>
      <c r="DC24" s="432"/>
      <c r="DD24" s="432"/>
      <c r="DE24" s="432"/>
      <c r="DF24" s="432"/>
      <c r="DG24" s="432"/>
      <c r="DH24" s="432"/>
      <c r="DI24" s="432"/>
      <c r="DJ24" s="432"/>
      <c r="DK24" s="432"/>
      <c r="DL24" s="432"/>
      <c r="DM24" s="432"/>
      <c r="DN24" s="432"/>
      <c r="DO24" s="432"/>
      <c r="DP24" s="432"/>
      <c r="DQ24" s="432"/>
      <c r="DR24" s="432"/>
      <c r="DS24" s="432"/>
      <c r="DT24" s="432"/>
      <c r="DU24" s="432"/>
      <c r="DV24" s="432"/>
      <c r="DW24" s="432"/>
      <c r="DX24" s="432"/>
      <c r="DY24" s="432"/>
      <c r="DZ24" s="432"/>
      <c r="EA24" s="432"/>
      <c r="EB24" s="432"/>
      <c r="EC24" s="432"/>
      <c r="ED24" s="432"/>
      <c r="EE24" s="432"/>
      <c r="EF24" s="432"/>
      <c r="EG24" s="432"/>
      <c r="EH24" s="432"/>
      <c r="EI24" s="432"/>
      <c r="EJ24" s="432"/>
      <c r="EK24" s="432"/>
      <c r="EL24" s="432"/>
      <c r="EM24" s="432"/>
      <c r="EN24" s="432"/>
      <c r="EO24" s="432"/>
      <c r="EP24" s="432"/>
      <c r="EQ24" s="432"/>
      <c r="ER24" s="432"/>
      <c r="ES24" s="432"/>
      <c r="ET24" s="432"/>
      <c r="EU24" s="432"/>
      <c r="EV24" s="432"/>
      <c r="EW24" s="432"/>
      <c r="EX24" s="432"/>
      <c r="EY24" s="432"/>
      <c r="EZ24" s="432"/>
      <c r="FA24" s="432"/>
      <c r="FB24" s="432"/>
      <c r="FC24" s="432"/>
    </row>
    <row r="25" s="361" customFormat="1" ht="27" customHeight="1" spans="1:159">
      <c r="A25" s="274" t="s">
        <v>152</v>
      </c>
      <c r="B25" s="433">
        <f>SUM(B5:B24)</f>
        <v>391561</v>
      </c>
      <c r="C25" s="433">
        <f>SUM(C5:C24)</f>
        <v>393166</v>
      </c>
      <c r="D25" s="434">
        <f>B25/C25</f>
        <v>0.995917754841466</v>
      </c>
      <c r="E25" s="433">
        <f>SUM(E5:E24)</f>
        <v>350743</v>
      </c>
      <c r="F25" s="435">
        <f t="shared" si="1"/>
        <v>40818</v>
      </c>
      <c r="G25" s="434">
        <f t="shared" si="2"/>
        <v>0.116375807927742</v>
      </c>
      <c r="H25" s="436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437"/>
      <c r="BC25" s="437"/>
      <c r="BD25" s="437"/>
      <c r="BE25" s="437"/>
      <c r="BF25" s="437"/>
      <c r="BG25" s="437"/>
      <c r="BH25" s="437"/>
      <c r="BI25" s="437"/>
      <c r="BJ25" s="437"/>
      <c r="BK25" s="437"/>
      <c r="BL25" s="437"/>
      <c r="BM25" s="437"/>
      <c r="BN25" s="437"/>
      <c r="BO25" s="437"/>
      <c r="BP25" s="437"/>
      <c r="BQ25" s="437"/>
      <c r="BR25" s="437"/>
      <c r="BS25" s="437"/>
      <c r="BT25" s="437"/>
      <c r="BU25" s="437"/>
      <c r="BV25" s="437"/>
      <c r="BW25" s="437"/>
      <c r="BX25" s="437"/>
      <c r="BY25" s="437"/>
      <c r="BZ25" s="437"/>
      <c r="CA25" s="437"/>
      <c r="CB25" s="437"/>
      <c r="CC25" s="437"/>
      <c r="CD25" s="437"/>
      <c r="CE25" s="437"/>
      <c r="CF25" s="437"/>
      <c r="CG25" s="437"/>
      <c r="CH25" s="437"/>
      <c r="CI25" s="437"/>
      <c r="CJ25" s="437"/>
      <c r="CK25" s="437"/>
      <c r="CL25" s="437"/>
      <c r="CM25" s="437"/>
      <c r="CN25" s="437"/>
      <c r="CO25" s="437"/>
      <c r="CP25" s="437"/>
      <c r="CQ25" s="437"/>
      <c r="CR25" s="437"/>
      <c r="CS25" s="437"/>
      <c r="CT25" s="437"/>
      <c r="CU25" s="437"/>
      <c r="CV25" s="437"/>
      <c r="CW25" s="437"/>
      <c r="CX25" s="437"/>
      <c r="CY25" s="437"/>
      <c r="CZ25" s="437"/>
      <c r="DA25" s="437"/>
      <c r="DB25" s="437"/>
      <c r="DC25" s="437"/>
      <c r="DD25" s="437"/>
      <c r="DE25" s="437"/>
      <c r="DF25" s="437"/>
      <c r="DG25" s="437"/>
      <c r="DH25" s="437"/>
      <c r="DI25" s="437"/>
      <c r="DJ25" s="437"/>
      <c r="DK25" s="437"/>
      <c r="DL25" s="437"/>
      <c r="DM25" s="437"/>
      <c r="DN25" s="437"/>
      <c r="DO25" s="437"/>
      <c r="DP25" s="437"/>
      <c r="DQ25" s="437"/>
      <c r="DR25" s="437"/>
      <c r="DS25" s="437"/>
      <c r="DT25" s="437"/>
      <c r="DU25" s="437"/>
      <c r="DV25" s="437"/>
      <c r="DW25" s="437"/>
      <c r="DX25" s="437"/>
      <c r="DY25" s="437"/>
      <c r="DZ25" s="437"/>
      <c r="EA25" s="437"/>
      <c r="EB25" s="437"/>
      <c r="EC25" s="437"/>
      <c r="ED25" s="437"/>
      <c r="EE25" s="437"/>
      <c r="EF25" s="437"/>
      <c r="EG25" s="437"/>
      <c r="EH25" s="437"/>
      <c r="EI25" s="437"/>
      <c r="EJ25" s="437"/>
      <c r="EK25" s="437"/>
      <c r="EL25" s="437"/>
      <c r="EM25" s="437"/>
      <c r="EN25" s="437"/>
      <c r="EO25" s="437"/>
      <c r="EP25" s="437"/>
      <c r="EQ25" s="437"/>
      <c r="ER25" s="437"/>
      <c r="ES25" s="437"/>
      <c r="ET25" s="437"/>
      <c r="EU25" s="437"/>
      <c r="EV25" s="437"/>
      <c r="EW25" s="437"/>
      <c r="EX25" s="437"/>
      <c r="EY25" s="437"/>
      <c r="EZ25" s="437"/>
      <c r="FA25" s="437"/>
      <c r="FB25" s="437"/>
      <c r="FC25" s="437"/>
    </row>
  </sheetData>
  <mergeCells count="9">
    <mergeCell ref="A1:H1"/>
    <mergeCell ref="F2:H2"/>
    <mergeCell ref="F3:G3"/>
    <mergeCell ref="A3:A4"/>
    <mergeCell ref="B3:B4"/>
    <mergeCell ref="C3:C4"/>
    <mergeCell ref="D3:D4"/>
    <mergeCell ref="E3:E4"/>
    <mergeCell ref="H3:H4"/>
  </mergeCells>
  <printOptions horizontalCentered="1" verticalCentered="1"/>
  <pageMargins left="0.751388888888889" right="0.751388888888889" top="0.629861111111111" bottom="0.196527777777778" header="0.5" footer="0.314583333333333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8"/>
  <sheetViews>
    <sheetView workbookViewId="0">
      <selection activeCell="G36" sqref="G36"/>
    </sheetView>
  </sheetViews>
  <sheetFormatPr defaultColWidth="9" defaultRowHeight="13.5" outlineLevelCol="1"/>
  <cols>
    <col min="1" max="1" width="50.3833333333333" customWidth="1"/>
    <col min="2" max="2" width="43.75" style="109" customWidth="1"/>
  </cols>
  <sheetData>
    <row r="1" ht="37" customHeight="1" spans="1:2">
      <c r="A1" s="363" t="s">
        <v>16</v>
      </c>
      <c r="B1" s="405"/>
    </row>
    <row r="2" spans="1:2">
      <c r="A2" s="399" t="s">
        <v>156</v>
      </c>
      <c r="B2" s="406" t="s">
        <v>102</v>
      </c>
    </row>
    <row r="3" s="404" customFormat="1" ht="18" customHeight="1" spans="1:2">
      <c r="A3" s="407" t="s">
        <v>157</v>
      </c>
      <c r="B3" s="408">
        <f>SUM(B4,B9,B29)</f>
        <v>363146</v>
      </c>
    </row>
    <row r="4" s="404" customFormat="1" ht="18" customHeight="1" spans="1:2">
      <c r="A4" s="409" t="s">
        <v>158</v>
      </c>
      <c r="B4" s="408">
        <f>SUM(B5:B8)</f>
        <v>2768</v>
      </c>
    </row>
    <row r="5" s="66" customFormat="1" ht="18" customHeight="1" spans="1:2">
      <c r="A5" s="410" t="s">
        <v>159</v>
      </c>
      <c r="B5" s="411">
        <v>-152</v>
      </c>
    </row>
    <row r="6" s="66" customFormat="1" ht="18" customHeight="1" spans="1:2">
      <c r="A6" s="410" t="s">
        <v>160</v>
      </c>
      <c r="B6" s="411">
        <v>15</v>
      </c>
    </row>
    <row r="7" s="66" customFormat="1" ht="18" customHeight="1" spans="1:2">
      <c r="A7" s="410" t="s">
        <v>161</v>
      </c>
      <c r="B7" s="411">
        <v>1821</v>
      </c>
    </row>
    <row r="8" s="66" customFormat="1" ht="36" customHeight="1" spans="1:2">
      <c r="A8" s="410" t="s">
        <v>162</v>
      </c>
      <c r="B8" s="411">
        <v>1084</v>
      </c>
    </row>
    <row r="9" s="404" customFormat="1" ht="18" customHeight="1" spans="1:2">
      <c r="A9" s="409" t="s">
        <v>163</v>
      </c>
      <c r="B9" s="408">
        <f>SUM(B10:B28)</f>
        <v>315647</v>
      </c>
    </row>
    <row r="10" s="66" customFormat="1" ht="18" customHeight="1" spans="1:2">
      <c r="A10" s="410" t="s">
        <v>164</v>
      </c>
      <c r="B10" s="411">
        <v>127813</v>
      </c>
    </row>
    <row r="11" s="66" customFormat="1" ht="18" customHeight="1" spans="1:2">
      <c r="A11" s="410" t="s">
        <v>165</v>
      </c>
      <c r="B11" s="211">
        <v>21199</v>
      </c>
    </row>
    <row r="12" s="66" customFormat="1" ht="18" customHeight="1" spans="1:2">
      <c r="A12" s="410" t="s">
        <v>166</v>
      </c>
      <c r="B12" s="211">
        <v>2262</v>
      </c>
    </row>
    <row r="13" s="66" customFormat="1" ht="18" customHeight="1" spans="1:2">
      <c r="A13" s="410" t="s">
        <v>167</v>
      </c>
      <c r="B13" s="411">
        <v>917</v>
      </c>
    </row>
    <row r="14" s="66" customFormat="1" ht="18" customHeight="1" spans="1:2">
      <c r="A14" s="410" t="s">
        <v>168</v>
      </c>
      <c r="B14" s="411">
        <v>22754</v>
      </c>
    </row>
    <row r="15" s="66" customFormat="1" ht="18" customHeight="1" spans="1:2">
      <c r="A15" s="410" t="s">
        <v>169</v>
      </c>
      <c r="B15" s="411">
        <v>19631</v>
      </c>
    </row>
    <row r="16" s="66" customFormat="1" ht="18" customHeight="1" spans="1:2">
      <c r="A16" s="410" t="s">
        <v>170</v>
      </c>
      <c r="B16" s="411">
        <v>1631</v>
      </c>
    </row>
    <row r="17" s="66" customFormat="1" ht="18" customHeight="1" spans="1:2">
      <c r="A17" s="410" t="s">
        <v>171</v>
      </c>
      <c r="B17" s="411"/>
    </row>
    <row r="18" s="66" customFormat="1" ht="18" customHeight="1" spans="1:2">
      <c r="A18" s="410" t="s">
        <v>172</v>
      </c>
      <c r="B18" s="411">
        <v>14684</v>
      </c>
    </row>
    <row r="19" s="66" customFormat="1" ht="18" customHeight="1" spans="1:2">
      <c r="A19" s="410" t="s">
        <v>173</v>
      </c>
      <c r="B19" s="411">
        <v>1099</v>
      </c>
    </row>
    <row r="20" s="66" customFormat="1" ht="18" customHeight="1" spans="1:2">
      <c r="A20" s="410" t="s">
        <v>174</v>
      </c>
      <c r="B20" s="411">
        <v>13937</v>
      </c>
    </row>
    <row r="21" s="66" customFormat="1" ht="18" customHeight="1" spans="1:2">
      <c r="A21" s="410" t="s">
        <v>175</v>
      </c>
      <c r="B21" s="411">
        <v>615</v>
      </c>
    </row>
    <row r="22" s="66" customFormat="1" ht="18" customHeight="1" spans="1:2">
      <c r="A22" s="410" t="s">
        <v>176</v>
      </c>
      <c r="B22" s="211">
        <v>41129</v>
      </c>
    </row>
    <row r="23" s="66" customFormat="1" ht="18" customHeight="1" spans="1:2">
      <c r="A23" s="410" t="s">
        <v>177</v>
      </c>
      <c r="B23" s="411">
        <v>9334</v>
      </c>
    </row>
    <row r="24" s="66" customFormat="1" ht="18" customHeight="1" spans="1:2">
      <c r="A24" s="410" t="s">
        <v>178</v>
      </c>
      <c r="B24" s="411">
        <v>7783</v>
      </c>
    </row>
    <row r="25" s="66" customFormat="1" ht="18" customHeight="1" spans="1:2">
      <c r="A25" s="410" t="s">
        <v>179</v>
      </c>
      <c r="B25" s="411">
        <v>25528</v>
      </c>
    </row>
    <row r="26" s="66" customFormat="1" ht="18" customHeight="1" spans="1:2">
      <c r="A26" s="410" t="s">
        <v>180</v>
      </c>
      <c r="B26" s="211">
        <v>4317</v>
      </c>
    </row>
    <row r="27" s="66" customFormat="1" ht="18" customHeight="1" spans="1:2">
      <c r="A27" s="410" t="s">
        <v>181</v>
      </c>
      <c r="B27" s="411">
        <v>819</v>
      </c>
    </row>
    <row r="28" s="66" customFormat="1" ht="18" customHeight="1" spans="1:2">
      <c r="A28" s="410" t="s">
        <v>182</v>
      </c>
      <c r="B28" s="411">
        <v>195</v>
      </c>
    </row>
    <row r="29" s="404" customFormat="1" ht="18" customHeight="1" spans="1:2">
      <c r="A29" s="409" t="s">
        <v>183</v>
      </c>
      <c r="B29" s="408">
        <f>SUM(B30:B48)</f>
        <v>44731</v>
      </c>
    </row>
    <row r="30" s="66" customFormat="1" ht="18" customHeight="1" spans="1:2">
      <c r="A30" s="410" t="s">
        <v>184</v>
      </c>
      <c r="B30" s="411">
        <v>2624</v>
      </c>
    </row>
    <row r="31" s="66" customFormat="1" ht="18" customHeight="1" spans="1:2">
      <c r="A31" s="410" t="s">
        <v>185</v>
      </c>
      <c r="B31" s="411">
        <v>0</v>
      </c>
    </row>
    <row r="32" s="66" customFormat="1" ht="18" customHeight="1" spans="1:2">
      <c r="A32" s="410" t="s">
        <v>186</v>
      </c>
      <c r="B32" s="411">
        <v>1586</v>
      </c>
    </row>
    <row r="33" s="66" customFormat="1" ht="18" customHeight="1" spans="1:2">
      <c r="A33" s="410" t="s">
        <v>187</v>
      </c>
      <c r="B33" s="411">
        <v>30</v>
      </c>
    </row>
    <row r="34" s="66" customFormat="1" ht="18" customHeight="1" spans="1:2">
      <c r="A34" s="410" t="s">
        <v>188</v>
      </c>
      <c r="B34" s="411">
        <v>2000</v>
      </c>
    </row>
    <row r="35" s="66" customFormat="1" ht="18" customHeight="1" spans="1:2">
      <c r="A35" s="410" t="s">
        <v>189</v>
      </c>
      <c r="B35" s="411">
        <v>6223</v>
      </c>
    </row>
    <row r="36" s="66" customFormat="1" ht="18" customHeight="1" spans="1:2">
      <c r="A36" s="410" t="s">
        <v>190</v>
      </c>
      <c r="B36" s="411">
        <v>764</v>
      </c>
    </row>
    <row r="37" s="66" customFormat="1" ht="18" customHeight="1" spans="1:2">
      <c r="A37" s="410" t="s">
        <v>191</v>
      </c>
      <c r="B37" s="411">
        <v>6218</v>
      </c>
    </row>
    <row r="38" s="66" customFormat="1" ht="18" customHeight="1" spans="1:2">
      <c r="A38" s="410" t="s">
        <v>192</v>
      </c>
      <c r="B38" s="411">
        <v>1291</v>
      </c>
    </row>
    <row r="39" s="66" customFormat="1" ht="18" customHeight="1" spans="1:2">
      <c r="A39" s="410" t="s">
        <v>193</v>
      </c>
      <c r="B39" s="411">
        <v>8649</v>
      </c>
    </row>
    <row r="40" s="66" customFormat="1" ht="18" customHeight="1" spans="1:2">
      <c r="A40" s="410" t="s">
        <v>194</v>
      </c>
      <c r="B40" s="411">
        <v>5627</v>
      </c>
    </row>
    <row r="41" s="66" customFormat="1" ht="18" customHeight="1" spans="1:2">
      <c r="A41" s="410" t="s">
        <v>195</v>
      </c>
      <c r="B41" s="411">
        <v>55</v>
      </c>
    </row>
    <row r="42" s="66" customFormat="1" ht="18" customHeight="1" spans="1:2">
      <c r="A42" s="410" t="s">
        <v>196</v>
      </c>
      <c r="B42" s="411">
        <v>35</v>
      </c>
    </row>
    <row r="43" s="66" customFormat="1" ht="18" customHeight="1" spans="1:2">
      <c r="A43" s="410" t="s">
        <v>197</v>
      </c>
      <c r="B43" s="411">
        <v>0</v>
      </c>
    </row>
    <row r="44" s="66" customFormat="1" ht="18" customHeight="1" spans="1:2">
      <c r="A44" s="410" t="s">
        <v>198</v>
      </c>
      <c r="B44" s="411">
        <v>583</v>
      </c>
    </row>
    <row r="45" s="66" customFormat="1" ht="18" customHeight="1" spans="1:2">
      <c r="A45" s="410" t="s">
        <v>199</v>
      </c>
      <c r="B45" s="411">
        <v>1585</v>
      </c>
    </row>
    <row r="46" s="66" customFormat="1" ht="18" customHeight="1" spans="1:2">
      <c r="A46" s="410" t="s">
        <v>200</v>
      </c>
      <c r="B46" s="411">
        <v>130</v>
      </c>
    </row>
    <row r="47" s="66" customFormat="1" ht="18" customHeight="1" spans="1:2">
      <c r="A47" s="410" t="s">
        <v>201</v>
      </c>
      <c r="B47" s="411">
        <v>1088</v>
      </c>
    </row>
    <row r="48" s="66" customFormat="1" ht="18" customHeight="1" spans="1:2">
      <c r="A48" s="410" t="s">
        <v>202</v>
      </c>
      <c r="B48" s="411">
        <v>6243</v>
      </c>
    </row>
  </sheetData>
  <mergeCells count="1">
    <mergeCell ref="A1:B1"/>
  </mergeCells>
  <pageMargins left="0.751388888888889" right="0.118055555555556" top="1" bottom="1" header="0.5" footer="0.5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D18" sqref="D18"/>
    </sheetView>
  </sheetViews>
  <sheetFormatPr defaultColWidth="9" defaultRowHeight="13.5" outlineLevelRow="3" outlineLevelCol="3"/>
  <cols>
    <col min="1" max="3" width="25.3833333333333" customWidth="1"/>
    <col min="4" max="4" width="34.25" customWidth="1"/>
  </cols>
  <sheetData>
    <row r="1" ht="35" customHeight="1" spans="1:4">
      <c r="A1" s="363" t="s">
        <v>18</v>
      </c>
      <c r="B1" s="363"/>
      <c r="C1" s="363"/>
      <c r="D1" s="363"/>
    </row>
    <row r="2" spans="1:4">
      <c r="A2" s="399" t="s">
        <v>203</v>
      </c>
      <c r="B2" s="399"/>
      <c r="C2" s="399"/>
      <c r="D2" s="400" t="s">
        <v>204</v>
      </c>
    </row>
    <row r="3" s="397" customFormat="1" ht="30" customHeight="1" spans="1:4">
      <c r="A3" s="401" t="s">
        <v>205</v>
      </c>
      <c r="B3" s="401" t="s">
        <v>206</v>
      </c>
      <c r="C3" s="401" t="s">
        <v>207</v>
      </c>
      <c r="D3" s="401" t="s">
        <v>208</v>
      </c>
    </row>
    <row r="4" s="398" customFormat="1" ht="30" customHeight="1" spans="1:4">
      <c r="A4" s="402" t="s">
        <v>209</v>
      </c>
      <c r="B4" s="403">
        <v>20.68</v>
      </c>
      <c r="C4" s="403">
        <v>19.84</v>
      </c>
      <c r="D4" s="402"/>
    </row>
  </sheetData>
  <mergeCells count="1">
    <mergeCell ref="A1:D1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U14"/>
  <sheetViews>
    <sheetView workbookViewId="0">
      <selection activeCell="D21" sqref="D21"/>
    </sheetView>
  </sheetViews>
  <sheetFormatPr defaultColWidth="9" defaultRowHeight="13.5"/>
  <cols>
    <col min="1" max="1" width="38.5" style="21" customWidth="1"/>
    <col min="2" max="2" width="19.5" customWidth="1"/>
    <col min="3" max="3" width="18.25" customWidth="1"/>
    <col min="4" max="4" width="19.6333333333333" customWidth="1"/>
    <col min="5" max="5" width="19.225" customWidth="1"/>
    <col min="6" max="6" width="15.3833333333333" customWidth="1"/>
  </cols>
  <sheetData>
    <row r="1" ht="49" customHeight="1" spans="1:229">
      <c r="A1" s="363" t="s">
        <v>20</v>
      </c>
      <c r="B1" s="363"/>
      <c r="C1" s="363"/>
      <c r="D1" s="363"/>
      <c r="E1" s="363"/>
      <c r="F1" s="363"/>
    </row>
    <row r="2" ht="14.25" spans="1:229">
      <c r="A2" s="391" t="s">
        <v>210</v>
      </c>
      <c r="B2" s="365"/>
      <c r="C2" s="366"/>
      <c r="D2" s="366"/>
      <c r="E2" s="367" t="s">
        <v>125</v>
      </c>
      <c r="F2" s="367"/>
    </row>
    <row r="3" s="361" customFormat="1" ht="30" customHeight="1" spans="1:229">
      <c r="A3" s="368" t="s">
        <v>103</v>
      </c>
      <c r="B3" s="369" t="s">
        <v>211</v>
      </c>
      <c r="C3" s="370" t="s">
        <v>104</v>
      </c>
      <c r="D3" s="371" t="s">
        <v>212</v>
      </c>
      <c r="E3" s="372"/>
      <c r="F3" s="291" t="s">
        <v>109</v>
      </c>
      <c r="G3" s="373"/>
      <c r="H3" s="373"/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73"/>
      <c r="AH3" s="373"/>
      <c r="AI3" s="373"/>
      <c r="AJ3" s="373"/>
      <c r="AK3" s="373"/>
      <c r="AL3" s="373"/>
      <c r="AM3" s="373"/>
      <c r="AN3" s="373"/>
      <c r="AO3" s="373"/>
      <c r="AP3" s="373"/>
      <c r="AQ3" s="373"/>
      <c r="AR3" s="373"/>
      <c r="AS3" s="373"/>
      <c r="AT3" s="373"/>
      <c r="AU3" s="373"/>
      <c r="AV3" s="373"/>
      <c r="AW3" s="373"/>
      <c r="AX3" s="373"/>
      <c r="AY3" s="373"/>
      <c r="AZ3" s="373"/>
      <c r="BA3" s="373"/>
      <c r="BB3" s="373"/>
      <c r="BC3" s="373"/>
      <c r="BD3" s="373"/>
      <c r="BE3" s="373"/>
      <c r="BF3" s="373"/>
      <c r="BG3" s="373"/>
      <c r="BH3" s="373"/>
      <c r="BI3" s="373"/>
      <c r="BJ3" s="373"/>
      <c r="BK3" s="373"/>
      <c r="BL3" s="373"/>
      <c r="BM3" s="373"/>
      <c r="BN3" s="373"/>
      <c r="BO3" s="373"/>
      <c r="BP3" s="373"/>
      <c r="BQ3" s="373"/>
      <c r="BR3" s="373"/>
      <c r="BS3" s="373"/>
      <c r="BT3" s="373"/>
      <c r="BU3" s="373"/>
      <c r="BV3" s="373"/>
      <c r="BW3" s="373"/>
      <c r="BX3" s="373"/>
      <c r="BY3" s="373"/>
      <c r="BZ3" s="373"/>
      <c r="CA3" s="373"/>
      <c r="CB3" s="373"/>
      <c r="CC3" s="373"/>
      <c r="CD3" s="373"/>
      <c r="CE3" s="373"/>
      <c r="CF3" s="373"/>
      <c r="CG3" s="373"/>
      <c r="CH3" s="373"/>
      <c r="CI3" s="373"/>
      <c r="CJ3" s="373"/>
      <c r="CK3" s="373"/>
      <c r="CL3" s="373"/>
      <c r="CM3" s="373"/>
      <c r="CN3" s="373"/>
      <c r="CO3" s="373"/>
      <c r="CP3" s="373"/>
      <c r="CQ3" s="373"/>
      <c r="CR3" s="373"/>
      <c r="CS3" s="373"/>
      <c r="CT3" s="373"/>
      <c r="CU3" s="373"/>
      <c r="CV3" s="373"/>
      <c r="CW3" s="373"/>
      <c r="CX3" s="373"/>
      <c r="CY3" s="373"/>
      <c r="CZ3" s="373"/>
      <c r="DA3" s="373"/>
      <c r="DB3" s="373"/>
      <c r="DC3" s="373"/>
      <c r="DD3" s="373"/>
      <c r="DE3" s="373"/>
      <c r="DF3" s="373"/>
      <c r="DG3" s="373"/>
      <c r="DH3" s="373"/>
      <c r="DI3" s="373"/>
      <c r="DJ3" s="373"/>
      <c r="DK3" s="373"/>
      <c r="DL3" s="373"/>
      <c r="DM3" s="373"/>
      <c r="DN3" s="373"/>
      <c r="DO3" s="373"/>
      <c r="DP3" s="373"/>
      <c r="DQ3" s="373"/>
      <c r="DR3" s="373"/>
      <c r="DS3" s="373"/>
      <c r="DT3" s="373"/>
      <c r="DU3" s="373"/>
      <c r="DV3" s="373"/>
      <c r="DW3" s="373"/>
      <c r="DX3" s="373"/>
      <c r="DY3" s="373"/>
      <c r="DZ3" s="373"/>
      <c r="EA3" s="373"/>
      <c r="EB3" s="373"/>
      <c r="EC3" s="373"/>
      <c r="ED3" s="373"/>
      <c r="EE3" s="373"/>
      <c r="EF3" s="373"/>
      <c r="EG3" s="373"/>
      <c r="EH3" s="373"/>
      <c r="EI3" s="373"/>
      <c r="EJ3" s="373"/>
      <c r="EK3" s="373"/>
      <c r="EL3" s="373"/>
      <c r="EM3" s="373"/>
      <c r="EN3" s="373"/>
      <c r="EO3" s="373"/>
      <c r="EP3" s="373"/>
      <c r="EQ3" s="373"/>
      <c r="ER3" s="373"/>
      <c r="ES3" s="373"/>
      <c r="ET3" s="373"/>
      <c r="EU3" s="373"/>
      <c r="EV3" s="373"/>
      <c r="EW3" s="373"/>
      <c r="EX3" s="373"/>
      <c r="EY3" s="373"/>
      <c r="EZ3" s="373"/>
      <c r="FA3" s="373"/>
      <c r="FB3" s="373"/>
      <c r="FC3" s="373"/>
      <c r="FD3" s="373"/>
      <c r="FE3" s="373"/>
      <c r="FF3" s="373"/>
      <c r="FG3" s="373"/>
      <c r="FH3" s="373"/>
      <c r="FI3" s="373"/>
      <c r="FJ3" s="373"/>
      <c r="FK3" s="373"/>
      <c r="FL3" s="373"/>
      <c r="FM3" s="373"/>
      <c r="FN3" s="373"/>
      <c r="FO3" s="373"/>
      <c r="FP3" s="373"/>
      <c r="FQ3" s="373"/>
      <c r="FR3" s="373"/>
      <c r="FS3" s="373"/>
      <c r="FT3" s="373"/>
      <c r="FU3" s="373"/>
      <c r="FV3" s="373"/>
      <c r="FW3" s="373"/>
      <c r="FX3" s="373"/>
      <c r="FY3" s="373"/>
      <c r="FZ3" s="373"/>
      <c r="GA3" s="373"/>
      <c r="GB3" s="373"/>
      <c r="GC3" s="373"/>
      <c r="GD3" s="373"/>
      <c r="GE3" s="373"/>
      <c r="GF3" s="373"/>
      <c r="GG3" s="373"/>
      <c r="GH3" s="373"/>
      <c r="GI3" s="373"/>
      <c r="GJ3" s="373"/>
      <c r="GK3" s="373"/>
      <c r="GL3" s="373"/>
      <c r="GM3" s="373"/>
      <c r="GN3" s="373"/>
      <c r="GO3" s="373"/>
      <c r="GP3" s="373"/>
      <c r="GQ3" s="373"/>
      <c r="GR3" s="373"/>
      <c r="GS3" s="373"/>
      <c r="GT3" s="373"/>
      <c r="GU3" s="373"/>
      <c r="GV3" s="373"/>
      <c r="GW3" s="373"/>
      <c r="GX3" s="373"/>
      <c r="GY3" s="373"/>
      <c r="GZ3" s="373"/>
      <c r="HA3" s="373"/>
      <c r="HB3" s="373"/>
      <c r="HC3" s="373"/>
      <c r="HD3" s="373"/>
      <c r="HE3" s="373"/>
      <c r="HF3" s="373"/>
      <c r="HG3" s="373"/>
      <c r="HH3" s="373"/>
      <c r="HI3" s="373"/>
      <c r="HJ3" s="373"/>
      <c r="HK3" s="373"/>
      <c r="HL3" s="373"/>
      <c r="HM3" s="373"/>
      <c r="HN3" s="373"/>
      <c r="HO3" s="373"/>
      <c r="HP3" s="373"/>
      <c r="HQ3" s="373"/>
      <c r="HR3" s="373"/>
      <c r="HS3" s="373"/>
      <c r="HT3" s="373"/>
      <c r="HU3" s="373"/>
    </row>
    <row r="4" s="362" customFormat="1" ht="30" customHeight="1" spans="1:229">
      <c r="A4" s="368"/>
      <c r="B4" s="369"/>
      <c r="C4" s="370"/>
      <c r="D4" s="374" t="s">
        <v>110</v>
      </c>
      <c r="E4" s="375" t="s">
        <v>112</v>
      </c>
      <c r="F4" s="291"/>
    </row>
    <row r="5" s="215" customFormat="1" ht="30" customHeight="1" spans="1:229">
      <c r="A5" s="376" t="s">
        <v>113</v>
      </c>
      <c r="B5" s="377">
        <v>30800</v>
      </c>
      <c r="C5" s="392">
        <v>30558</v>
      </c>
      <c r="D5" s="378">
        <f t="shared" ref="D5:D12" si="0">B5-C5</f>
        <v>242</v>
      </c>
      <c r="E5" s="379">
        <f t="shared" ref="E5:E12" si="1">D5/C5</f>
        <v>0.00791936645068395</v>
      </c>
      <c r="F5" s="380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  <c r="AH5" s="381"/>
      <c r="AI5" s="381"/>
      <c r="AJ5" s="381"/>
      <c r="AK5" s="381"/>
      <c r="AL5" s="381"/>
      <c r="AM5" s="381"/>
      <c r="AN5" s="381"/>
      <c r="AO5" s="381"/>
      <c r="AP5" s="381"/>
      <c r="AQ5" s="381"/>
      <c r="AR5" s="381"/>
      <c r="AS5" s="381"/>
      <c r="AT5" s="381"/>
      <c r="AU5" s="381"/>
      <c r="AV5" s="381"/>
      <c r="AW5" s="381"/>
      <c r="AX5" s="381"/>
      <c r="AY5" s="381"/>
      <c r="AZ5" s="381"/>
      <c r="BA5" s="381"/>
      <c r="BB5" s="381"/>
      <c r="BC5" s="381"/>
      <c r="BD5" s="381"/>
      <c r="BE5" s="381"/>
      <c r="BF5" s="381"/>
      <c r="BG5" s="381"/>
      <c r="BH5" s="381"/>
      <c r="BI5" s="381"/>
      <c r="BJ5" s="381"/>
      <c r="BK5" s="381"/>
      <c r="BL5" s="381"/>
      <c r="BM5" s="381"/>
      <c r="BN5" s="381"/>
      <c r="BO5" s="381"/>
      <c r="BP5" s="381"/>
      <c r="BQ5" s="381"/>
      <c r="BR5" s="381"/>
      <c r="BS5" s="381"/>
      <c r="BT5" s="381"/>
      <c r="BU5" s="381"/>
      <c r="BV5" s="381"/>
      <c r="BW5" s="381"/>
      <c r="BX5" s="381"/>
      <c r="BY5" s="381"/>
      <c r="BZ5" s="381"/>
      <c r="CA5" s="381"/>
      <c r="CB5" s="381"/>
      <c r="CC5" s="381"/>
      <c r="CD5" s="381"/>
      <c r="CE5" s="381"/>
      <c r="CF5" s="381"/>
      <c r="CG5" s="381"/>
      <c r="CH5" s="381"/>
      <c r="CI5" s="381"/>
      <c r="CJ5" s="381"/>
      <c r="CK5" s="381"/>
      <c r="CL5" s="381"/>
      <c r="CM5" s="381"/>
      <c r="CN5" s="381"/>
      <c r="CO5" s="381"/>
      <c r="CP5" s="381"/>
      <c r="CQ5" s="381"/>
      <c r="CR5" s="381"/>
      <c r="CS5" s="381"/>
      <c r="CT5" s="381"/>
      <c r="CU5" s="381"/>
      <c r="CV5" s="381"/>
      <c r="CW5" s="381"/>
      <c r="CX5" s="381"/>
      <c r="CY5" s="381"/>
      <c r="CZ5" s="381"/>
      <c r="DA5" s="381"/>
      <c r="DB5" s="381"/>
      <c r="DC5" s="381"/>
      <c r="DD5" s="381"/>
      <c r="DE5" s="381"/>
      <c r="DF5" s="381"/>
      <c r="DG5" s="381"/>
      <c r="DH5" s="381"/>
      <c r="DI5" s="381"/>
      <c r="DJ5" s="381"/>
      <c r="DK5" s="381"/>
      <c r="DL5" s="381"/>
      <c r="DM5" s="381"/>
      <c r="DN5" s="381"/>
      <c r="DO5" s="381"/>
      <c r="DP5" s="381"/>
      <c r="DQ5" s="381"/>
      <c r="DR5" s="381"/>
      <c r="DS5" s="381"/>
      <c r="DT5" s="381"/>
      <c r="DU5" s="381"/>
      <c r="DV5" s="381"/>
      <c r="DW5" s="381"/>
      <c r="DX5" s="381"/>
      <c r="DY5" s="381"/>
      <c r="DZ5" s="381"/>
      <c r="EA5" s="381"/>
      <c r="EB5" s="381"/>
      <c r="EC5" s="381"/>
      <c r="ED5" s="381"/>
      <c r="EE5" s="381"/>
      <c r="EF5" s="381"/>
      <c r="EG5" s="381"/>
      <c r="EH5" s="381"/>
      <c r="EI5" s="381"/>
      <c r="EJ5" s="381"/>
      <c r="EK5" s="381"/>
      <c r="EL5" s="381"/>
      <c r="EM5" s="381"/>
      <c r="EN5" s="381"/>
      <c r="EO5" s="381"/>
      <c r="EP5" s="381"/>
      <c r="EQ5" s="381"/>
      <c r="ER5" s="381"/>
      <c r="ES5" s="381"/>
      <c r="ET5" s="381"/>
      <c r="EU5" s="381"/>
      <c r="EV5" s="381"/>
      <c r="EW5" s="381"/>
      <c r="EX5" s="381"/>
      <c r="EY5" s="381"/>
      <c r="EZ5" s="381"/>
      <c r="FA5" s="381"/>
      <c r="FB5" s="381"/>
      <c r="FC5" s="381"/>
      <c r="FD5" s="381"/>
      <c r="FE5" s="381"/>
      <c r="FF5" s="381"/>
      <c r="FG5" s="381"/>
      <c r="FH5" s="381"/>
      <c r="FI5" s="381"/>
      <c r="FJ5" s="381"/>
      <c r="FK5" s="381"/>
      <c r="FL5" s="381"/>
      <c r="FM5" s="381"/>
      <c r="FN5" s="381"/>
      <c r="FO5" s="381"/>
      <c r="FP5" s="381"/>
      <c r="FQ5" s="381"/>
      <c r="FR5" s="381"/>
      <c r="FS5" s="381"/>
      <c r="FT5" s="381"/>
      <c r="FU5" s="381"/>
      <c r="FV5" s="381"/>
      <c r="FW5" s="381"/>
      <c r="FX5" s="381"/>
      <c r="FY5" s="381"/>
      <c r="FZ5" s="381"/>
      <c r="GA5" s="381"/>
      <c r="GB5" s="381"/>
      <c r="GC5" s="381"/>
      <c r="GD5" s="381"/>
      <c r="GE5" s="381"/>
      <c r="GF5" s="381"/>
      <c r="GG5" s="381"/>
      <c r="GH5" s="381"/>
      <c r="GI5" s="381"/>
      <c r="GJ5" s="381"/>
      <c r="GK5" s="381"/>
      <c r="GL5" s="381"/>
      <c r="GM5" s="381"/>
      <c r="GN5" s="381"/>
      <c r="GO5" s="381"/>
      <c r="GP5" s="381"/>
      <c r="GQ5" s="381"/>
      <c r="GR5" s="381"/>
      <c r="GS5" s="381"/>
      <c r="GT5" s="381"/>
      <c r="GU5" s="381"/>
      <c r="GV5" s="381"/>
      <c r="GW5" s="381"/>
      <c r="GX5" s="381"/>
      <c r="GY5" s="381"/>
      <c r="GZ5" s="381"/>
      <c r="HA5" s="381"/>
      <c r="HB5" s="381"/>
      <c r="HC5" s="381"/>
      <c r="HD5" s="381"/>
      <c r="HE5" s="381"/>
      <c r="HF5" s="381"/>
      <c r="HG5" s="381"/>
      <c r="HH5" s="381"/>
      <c r="HI5" s="381"/>
      <c r="HJ5" s="381"/>
      <c r="HK5" s="381"/>
      <c r="HL5" s="381"/>
      <c r="HM5" s="381"/>
      <c r="HN5" s="381"/>
      <c r="HO5" s="381"/>
      <c r="HP5" s="381"/>
      <c r="HQ5" s="381"/>
      <c r="HR5" s="381"/>
      <c r="HS5" s="381"/>
      <c r="HT5" s="381"/>
      <c r="HU5" s="381"/>
    </row>
    <row r="6" s="215" customFormat="1" ht="30" customHeight="1" spans="1:229">
      <c r="A6" s="376" t="s">
        <v>114</v>
      </c>
      <c r="B6" s="382">
        <v>22200</v>
      </c>
      <c r="C6" s="383">
        <v>21592</v>
      </c>
      <c r="D6" s="378">
        <f t="shared" si="0"/>
        <v>608</v>
      </c>
      <c r="E6" s="379">
        <f t="shared" si="1"/>
        <v>0.0281585772508336</v>
      </c>
      <c r="F6" s="384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381"/>
      <c r="AC6" s="381"/>
      <c r="AD6" s="381"/>
      <c r="AE6" s="381"/>
      <c r="AF6" s="381"/>
      <c r="AG6" s="381"/>
      <c r="AH6" s="381"/>
      <c r="AI6" s="381"/>
      <c r="AJ6" s="381"/>
      <c r="AK6" s="381"/>
      <c r="AL6" s="381"/>
      <c r="AM6" s="381"/>
      <c r="AN6" s="381"/>
      <c r="AO6" s="381"/>
      <c r="AP6" s="381"/>
      <c r="AQ6" s="381"/>
      <c r="AR6" s="381"/>
      <c r="AS6" s="381"/>
      <c r="AT6" s="381"/>
      <c r="AU6" s="381"/>
      <c r="AV6" s="381"/>
      <c r="AW6" s="381"/>
      <c r="AX6" s="381"/>
      <c r="AY6" s="381"/>
      <c r="AZ6" s="381"/>
      <c r="BA6" s="381"/>
      <c r="BB6" s="381"/>
      <c r="BC6" s="381"/>
      <c r="BD6" s="381"/>
      <c r="BE6" s="381"/>
      <c r="BF6" s="381"/>
      <c r="BG6" s="381"/>
      <c r="BH6" s="381"/>
      <c r="BI6" s="381"/>
      <c r="BJ6" s="381"/>
      <c r="BK6" s="381"/>
      <c r="BL6" s="381"/>
      <c r="BM6" s="381"/>
      <c r="BN6" s="381"/>
      <c r="BO6" s="381"/>
      <c r="BP6" s="381"/>
      <c r="BQ6" s="381"/>
      <c r="BR6" s="381"/>
      <c r="BS6" s="381"/>
      <c r="BT6" s="381"/>
      <c r="BU6" s="381"/>
      <c r="BV6" s="381"/>
      <c r="BW6" s="381"/>
      <c r="BX6" s="381"/>
      <c r="BY6" s="381"/>
      <c r="BZ6" s="381"/>
      <c r="CA6" s="381"/>
      <c r="CB6" s="381"/>
      <c r="CC6" s="381"/>
      <c r="CD6" s="381"/>
      <c r="CE6" s="381"/>
      <c r="CF6" s="381"/>
      <c r="CG6" s="381"/>
      <c r="CH6" s="381"/>
      <c r="CI6" s="381"/>
      <c r="CJ6" s="381"/>
      <c r="CK6" s="381"/>
      <c r="CL6" s="381"/>
      <c r="CM6" s="381"/>
      <c r="CN6" s="381"/>
      <c r="CO6" s="381"/>
      <c r="CP6" s="381"/>
      <c r="CQ6" s="381"/>
      <c r="CR6" s="381"/>
      <c r="CS6" s="381"/>
      <c r="CT6" s="381"/>
      <c r="CU6" s="381"/>
      <c r="CV6" s="381"/>
      <c r="CW6" s="381"/>
      <c r="CX6" s="381"/>
      <c r="CY6" s="381"/>
      <c r="CZ6" s="381"/>
      <c r="DA6" s="381"/>
      <c r="DB6" s="381"/>
      <c r="DC6" s="381"/>
      <c r="DD6" s="381"/>
      <c r="DE6" s="381"/>
      <c r="DF6" s="381"/>
      <c r="DG6" s="381"/>
      <c r="DH6" s="381"/>
      <c r="DI6" s="381"/>
      <c r="DJ6" s="381"/>
      <c r="DK6" s="381"/>
      <c r="DL6" s="381"/>
      <c r="DM6" s="381"/>
      <c r="DN6" s="381"/>
      <c r="DO6" s="381"/>
      <c r="DP6" s="381"/>
      <c r="DQ6" s="381"/>
      <c r="DR6" s="381"/>
      <c r="DS6" s="381"/>
      <c r="DT6" s="381"/>
      <c r="DU6" s="381"/>
      <c r="DV6" s="381"/>
      <c r="DW6" s="381"/>
      <c r="DX6" s="381"/>
      <c r="DY6" s="381"/>
      <c r="DZ6" s="381"/>
      <c r="EA6" s="381"/>
      <c r="EB6" s="381"/>
      <c r="EC6" s="381"/>
      <c r="ED6" s="381"/>
      <c r="EE6" s="381"/>
      <c r="EF6" s="381"/>
      <c r="EG6" s="381"/>
      <c r="EH6" s="381"/>
      <c r="EI6" s="381"/>
      <c r="EJ6" s="381"/>
      <c r="EK6" s="381"/>
      <c r="EL6" s="381"/>
      <c r="EM6" s="381"/>
      <c r="EN6" s="381"/>
      <c r="EO6" s="381"/>
      <c r="EP6" s="381"/>
      <c r="EQ6" s="381"/>
      <c r="ER6" s="381"/>
      <c r="ES6" s="381"/>
      <c r="ET6" s="381"/>
      <c r="EU6" s="381"/>
      <c r="EV6" s="381"/>
      <c r="EW6" s="381"/>
      <c r="EX6" s="381"/>
      <c r="EY6" s="381"/>
      <c r="EZ6" s="381"/>
      <c r="FA6" s="381"/>
      <c r="FB6" s="381"/>
      <c r="FC6" s="381"/>
      <c r="FD6" s="381"/>
      <c r="FE6" s="381"/>
      <c r="FF6" s="381"/>
      <c r="FG6" s="381"/>
      <c r="FH6" s="381"/>
      <c r="FI6" s="381"/>
      <c r="FJ6" s="381"/>
      <c r="FK6" s="381"/>
      <c r="FL6" s="381"/>
      <c r="FM6" s="381"/>
      <c r="FN6" s="381"/>
      <c r="FO6" s="381"/>
      <c r="FP6" s="381"/>
      <c r="FQ6" s="381"/>
      <c r="FR6" s="381"/>
      <c r="FS6" s="381"/>
      <c r="FT6" s="381"/>
      <c r="FU6" s="381"/>
      <c r="FV6" s="381"/>
      <c r="FW6" s="381"/>
      <c r="FX6" s="381"/>
      <c r="FY6" s="381"/>
      <c r="FZ6" s="381"/>
      <c r="GA6" s="381"/>
      <c r="GB6" s="381"/>
      <c r="GC6" s="381"/>
      <c r="GD6" s="381"/>
      <c r="GE6" s="381"/>
      <c r="GF6" s="381"/>
      <c r="GG6" s="381"/>
      <c r="GH6" s="381"/>
      <c r="GI6" s="381"/>
      <c r="GJ6" s="381"/>
      <c r="GK6" s="381"/>
      <c r="GL6" s="381"/>
      <c r="GM6" s="381"/>
      <c r="GN6" s="381"/>
      <c r="GO6" s="381"/>
      <c r="GP6" s="381"/>
      <c r="GQ6" s="381"/>
      <c r="GR6" s="381"/>
      <c r="GS6" s="381"/>
      <c r="GT6" s="381"/>
      <c r="GU6" s="381"/>
      <c r="GV6" s="381"/>
      <c r="GW6" s="381"/>
      <c r="GX6" s="381"/>
      <c r="GY6" s="381"/>
      <c r="GZ6" s="381"/>
      <c r="HA6" s="381"/>
      <c r="HB6" s="381"/>
      <c r="HC6" s="381"/>
      <c r="HD6" s="381"/>
      <c r="HE6" s="381"/>
      <c r="HF6" s="381"/>
      <c r="HG6" s="381"/>
      <c r="HH6" s="381"/>
      <c r="HI6" s="381"/>
      <c r="HJ6" s="381"/>
      <c r="HK6" s="381"/>
      <c r="HL6" s="381"/>
      <c r="HM6" s="381"/>
      <c r="HN6" s="381"/>
      <c r="HO6" s="381"/>
      <c r="HP6" s="381"/>
      <c r="HQ6" s="381"/>
      <c r="HR6" s="381"/>
      <c r="HS6" s="381"/>
      <c r="HT6" s="381"/>
      <c r="HU6" s="381"/>
    </row>
    <row r="7" s="215" customFormat="1" ht="30" customHeight="1" spans="1:229">
      <c r="A7" s="376" t="s">
        <v>116</v>
      </c>
      <c r="B7" s="382">
        <v>13200</v>
      </c>
      <c r="C7" s="383">
        <v>10242</v>
      </c>
      <c r="D7" s="378">
        <f t="shared" si="0"/>
        <v>2958</v>
      </c>
      <c r="E7" s="379">
        <f t="shared" si="1"/>
        <v>0.288810779144698</v>
      </c>
      <c r="F7" s="384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1"/>
      <c r="R7" s="381"/>
      <c r="S7" s="381"/>
      <c r="T7" s="381"/>
      <c r="U7" s="381"/>
      <c r="V7" s="381"/>
      <c r="W7" s="381"/>
      <c r="X7" s="381"/>
      <c r="Y7" s="381"/>
      <c r="Z7" s="381"/>
      <c r="AA7" s="381"/>
      <c r="AB7" s="381"/>
      <c r="AC7" s="381"/>
      <c r="AD7" s="381"/>
      <c r="AE7" s="381"/>
      <c r="AF7" s="381"/>
      <c r="AG7" s="381"/>
      <c r="AH7" s="381"/>
      <c r="AI7" s="381"/>
      <c r="AJ7" s="381"/>
      <c r="AK7" s="381"/>
      <c r="AL7" s="381"/>
      <c r="AM7" s="381"/>
      <c r="AN7" s="381"/>
      <c r="AO7" s="381"/>
      <c r="AP7" s="381"/>
      <c r="AQ7" s="381"/>
      <c r="AR7" s="381"/>
      <c r="AS7" s="381"/>
      <c r="AT7" s="381"/>
      <c r="AU7" s="381"/>
      <c r="AV7" s="381"/>
      <c r="AW7" s="381"/>
      <c r="AX7" s="381"/>
      <c r="AY7" s="381"/>
      <c r="AZ7" s="381"/>
      <c r="BA7" s="381"/>
      <c r="BB7" s="381"/>
      <c r="BC7" s="381"/>
      <c r="BD7" s="381"/>
      <c r="BE7" s="381"/>
      <c r="BF7" s="381"/>
      <c r="BG7" s="381"/>
      <c r="BH7" s="381"/>
      <c r="BI7" s="381"/>
      <c r="BJ7" s="381"/>
      <c r="BK7" s="381"/>
      <c r="BL7" s="381"/>
      <c r="BM7" s="381"/>
      <c r="BN7" s="381"/>
      <c r="BO7" s="381"/>
      <c r="BP7" s="381"/>
      <c r="BQ7" s="381"/>
      <c r="BR7" s="381"/>
      <c r="BS7" s="381"/>
      <c r="BT7" s="381"/>
      <c r="BU7" s="381"/>
      <c r="BV7" s="381"/>
      <c r="BW7" s="381"/>
      <c r="BX7" s="381"/>
      <c r="BY7" s="381"/>
      <c r="BZ7" s="381"/>
      <c r="CA7" s="381"/>
      <c r="CB7" s="381"/>
      <c r="CC7" s="381"/>
      <c r="CD7" s="381"/>
      <c r="CE7" s="381"/>
      <c r="CF7" s="381"/>
      <c r="CG7" s="381"/>
      <c r="CH7" s="381"/>
      <c r="CI7" s="381"/>
      <c r="CJ7" s="381"/>
      <c r="CK7" s="381"/>
      <c r="CL7" s="381"/>
      <c r="CM7" s="381"/>
      <c r="CN7" s="381"/>
      <c r="CO7" s="381"/>
      <c r="CP7" s="381"/>
      <c r="CQ7" s="381"/>
      <c r="CR7" s="381"/>
      <c r="CS7" s="381"/>
      <c r="CT7" s="381"/>
      <c r="CU7" s="381"/>
      <c r="CV7" s="381"/>
      <c r="CW7" s="381"/>
      <c r="CX7" s="381"/>
      <c r="CY7" s="381"/>
      <c r="CZ7" s="381"/>
      <c r="DA7" s="381"/>
      <c r="DB7" s="381"/>
      <c r="DC7" s="381"/>
      <c r="DD7" s="381"/>
      <c r="DE7" s="381"/>
      <c r="DF7" s="381"/>
      <c r="DG7" s="381"/>
      <c r="DH7" s="381"/>
      <c r="DI7" s="381"/>
      <c r="DJ7" s="381"/>
      <c r="DK7" s="381"/>
      <c r="DL7" s="381"/>
      <c r="DM7" s="381"/>
      <c r="DN7" s="381"/>
      <c r="DO7" s="381"/>
      <c r="DP7" s="381"/>
      <c r="DQ7" s="381"/>
      <c r="DR7" s="381"/>
      <c r="DS7" s="381"/>
      <c r="DT7" s="381"/>
      <c r="DU7" s="381"/>
      <c r="DV7" s="381"/>
      <c r="DW7" s="381"/>
      <c r="DX7" s="381"/>
      <c r="DY7" s="381"/>
      <c r="DZ7" s="381"/>
      <c r="EA7" s="381"/>
      <c r="EB7" s="381"/>
      <c r="EC7" s="381"/>
      <c r="ED7" s="381"/>
      <c r="EE7" s="381"/>
      <c r="EF7" s="381"/>
      <c r="EG7" s="381"/>
      <c r="EH7" s="381"/>
      <c r="EI7" s="381"/>
      <c r="EJ7" s="381"/>
      <c r="EK7" s="381"/>
      <c r="EL7" s="381"/>
      <c r="EM7" s="381"/>
      <c r="EN7" s="381"/>
      <c r="EO7" s="381"/>
      <c r="EP7" s="381"/>
      <c r="EQ7" s="381"/>
      <c r="ER7" s="381"/>
      <c r="ES7" s="381"/>
      <c r="ET7" s="381"/>
      <c r="EU7" s="381"/>
      <c r="EV7" s="381"/>
      <c r="EW7" s="381"/>
      <c r="EX7" s="381"/>
      <c r="EY7" s="381"/>
      <c r="EZ7" s="381"/>
      <c r="FA7" s="381"/>
      <c r="FB7" s="381"/>
      <c r="FC7" s="381"/>
      <c r="FD7" s="381"/>
      <c r="FE7" s="381"/>
      <c r="FF7" s="381"/>
      <c r="FG7" s="381"/>
      <c r="FH7" s="381"/>
      <c r="FI7" s="381"/>
      <c r="FJ7" s="381"/>
      <c r="FK7" s="381"/>
      <c r="FL7" s="381"/>
      <c r="FM7" s="381"/>
      <c r="FN7" s="381"/>
      <c r="FO7" s="381"/>
      <c r="FP7" s="381"/>
      <c r="FQ7" s="381"/>
      <c r="FR7" s="381"/>
      <c r="FS7" s="381"/>
      <c r="FT7" s="381"/>
      <c r="FU7" s="381"/>
      <c r="FV7" s="381"/>
      <c r="FW7" s="381"/>
      <c r="FX7" s="381"/>
      <c r="FY7" s="381"/>
      <c r="FZ7" s="381"/>
      <c r="GA7" s="381"/>
      <c r="GB7" s="381"/>
      <c r="GC7" s="381"/>
      <c r="GD7" s="381"/>
      <c r="GE7" s="381"/>
      <c r="GF7" s="381"/>
      <c r="GG7" s="381"/>
      <c r="GH7" s="381"/>
      <c r="GI7" s="381"/>
      <c r="GJ7" s="381"/>
      <c r="GK7" s="381"/>
      <c r="GL7" s="381"/>
      <c r="GM7" s="381"/>
      <c r="GN7" s="381"/>
      <c r="GO7" s="381"/>
      <c r="GP7" s="381"/>
      <c r="GQ7" s="381"/>
      <c r="GR7" s="381"/>
      <c r="GS7" s="381"/>
      <c r="GT7" s="381"/>
      <c r="GU7" s="381"/>
      <c r="GV7" s="381"/>
      <c r="GW7" s="381"/>
      <c r="GX7" s="381"/>
      <c r="GY7" s="381"/>
      <c r="GZ7" s="381"/>
      <c r="HA7" s="381"/>
      <c r="HB7" s="381"/>
      <c r="HC7" s="381"/>
      <c r="HD7" s="381"/>
      <c r="HE7" s="381"/>
      <c r="HF7" s="381"/>
      <c r="HG7" s="381"/>
      <c r="HH7" s="381"/>
      <c r="HI7" s="381"/>
      <c r="HJ7" s="381"/>
      <c r="HK7" s="381"/>
      <c r="HL7" s="381"/>
      <c r="HM7" s="381"/>
      <c r="HN7" s="381"/>
      <c r="HO7" s="381"/>
      <c r="HP7" s="381"/>
      <c r="HQ7" s="381"/>
      <c r="HR7" s="381"/>
      <c r="HS7" s="381"/>
      <c r="HT7" s="381"/>
      <c r="HU7" s="381"/>
    </row>
    <row r="8" s="215" customFormat="1" ht="30" customHeight="1" spans="1:229">
      <c r="A8" s="385" t="s">
        <v>117</v>
      </c>
      <c r="B8" s="382">
        <v>9000</v>
      </c>
      <c r="C8" s="383">
        <v>11350</v>
      </c>
      <c r="D8" s="378">
        <f t="shared" si="0"/>
        <v>-2350</v>
      </c>
      <c r="E8" s="379">
        <f t="shared" si="1"/>
        <v>-0.20704845814978</v>
      </c>
      <c r="F8" s="384"/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1"/>
      <c r="T8" s="381"/>
      <c r="U8" s="381"/>
      <c r="V8" s="381"/>
      <c r="W8" s="381"/>
      <c r="X8" s="381"/>
      <c r="Y8" s="381"/>
      <c r="Z8" s="381"/>
      <c r="AA8" s="381"/>
      <c r="AB8" s="381"/>
      <c r="AC8" s="381"/>
      <c r="AD8" s="381"/>
      <c r="AE8" s="381"/>
      <c r="AF8" s="381"/>
      <c r="AG8" s="381"/>
      <c r="AH8" s="381"/>
      <c r="AI8" s="381"/>
      <c r="AJ8" s="381"/>
      <c r="AK8" s="381"/>
      <c r="AL8" s="381"/>
      <c r="AM8" s="381"/>
      <c r="AN8" s="381"/>
      <c r="AO8" s="381"/>
      <c r="AP8" s="381"/>
      <c r="AQ8" s="381"/>
      <c r="AR8" s="381"/>
      <c r="AS8" s="381"/>
      <c r="AT8" s="381"/>
      <c r="AU8" s="381"/>
      <c r="AV8" s="381"/>
      <c r="AW8" s="381"/>
      <c r="AX8" s="381"/>
      <c r="AY8" s="381"/>
      <c r="AZ8" s="381"/>
      <c r="BA8" s="381"/>
      <c r="BB8" s="381"/>
      <c r="BC8" s="381"/>
      <c r="BD8" s="381"/>
      <c r="BE8" s="381"/>
      <c r="BF8" s="381"/>
      <c r="BG8" s="381"/>
      <c r="BH8" s="381"/>
      <c r="BI8" s="381"/>
      <c r="BJ8" s="381"/>
      <c r="BK8" s="381"/>
      <c r="BL8" s="381"/>
      <c r="BM8" s="381"/>
      <c r="BN8" s="381"/>
      <c r="BO8" s="381"/>
      <c r="BP8" s="381"/>
      <c r="BQ8" s="381"/>
      <c r="BR8" s="381"/>
      <c r="BS8" s="381"/>
      <c r="BT8" s="381"/>
      <c r="BU8" s="381"/>
      <c r="BV8" s="381"/>
      <c r="BW8" s="381"/>
      <c r="BX8" s="381"/>
      <c r="BY8" s="381"/>
      <c r="BZ8" s="381"/>
      <c r="CA8" s="381"/>
      <c r="CB8" s="381"/>
      <c r="CC8" s="381"/>
      <c r="CD8" s="381"/>
      <c r="CE8" s="381"/>
      <c r="CF8" s="381"/>
      <c r="CG8" s="381"/>
      <c r="CH8" s="381"/>
      <c r="CI8" s="381"/>
      <c r="CJ8" s="381"/>
      <c r="CK8" s="381"/>
      <c r="CL8" s="381"/>
      <c r="CM8" s="381"/>
      <c r="CN8" s="381"/>
      <c r="CO8" s="381"/>
      <c r="CP8" s="381"/>
      <c r="CQ8" s="381"/>
      <c r="CR8" s="381"/>
      <c r="CS8" s="381"/>
      <c r="CT8" s="381"/>
      <c r="CU8" s="381"/>
      <c r="CV8" s="381"/>
      <c r="CW8" s="381"/>
      <c r="CX8" s="381"/>
      <c r="CY8" s="381"/>
      <c r="CZ8" s="381"/>
      <c r="DA8" s="381"/>
      <c r="DB8" s="381"/>
      <c r="DC8" s="381"/>
      <c r="DD8" s="381"/>
      <c r="DE8" s="381"/>
      <c r="DF8" s="381"/>
      <c r="DG8" s="381"/>
      <c r="DH8" s="381"/>
      <c r="DI8" s="381"/>
      <c r="DJ8" s="381"/>
      <c r="DK8" s="381"/>
      <c r="DL8" s="381"/>
      <c r="DM8" s="381"/>
      <c r="DN8" s="381"/>
      <c r="DO8" s="381"/>
      <c r="DP8" s="381"/>
      <c r="DQ8" s="381"/>
      <c r="DR8" s="381"/>
      <c r="DS8" s="381"/>
      <c r="DT8" s="381"/>
      <c r="DU8" s="381"/>
      <c r="DV8" s="381"/>
      <c r="DW8" s="381"/>
      <c r="DX8" s="381"/>
      <c r="DY8" s="381"/>
      <c r="DZ8" s="381"/>
      <c r="EA8" s="381"/>
      <c r="EB8" s="381"/>
      <c r="EC8" s="381"/>
      <c r="ED8" s="381"/>
      <c r="EE8" s="381"/>
      <c r="EF8" s="381"/>
      <c r="EG8" s="381"/>
      <c r="EH8" s="381"/>
      <c r="EI8" s="381"/>
      <c r="EJ8" s="381"/>
      <c r="EK8" s="381"/>
      <c r="EL8" s="381"/>
      <c r="EM8" s="381"/>
      <c r="EN8" s="381"/>
      <c r="EO8" s="381"/>
      <c r="EP8" s="381"/>
      <c r="EQ8" s="381"/>
      <c r="ER8" s="381"/>
      <c r="ES8" s="381"/>
      <c r="ET8" s="381"/>
      <c r="EU8" s="381"/>
      <c r="EV8" s="381"/>
      <c r="EW8" s="381"/>
      <c r="EX8" s="381"/>
      <c r="EY8" s="381"/>
      <c r="EZ8" s="381"/>
      <c r="FA8" s="381"/>
      <c r="FB8" s="381"/>
      <c r="FC8" s="381"/>
      <c r="FD8" s="381"/>
      <c r="FE8" s="381"/>
      <c r="FF8" s="381"/>
      <c r="FG8" s="381"/>
      <c r="FH8" s="381"/>
      <c r="FI8" s="381"/>
      <c r="FJ8" s="381"/>
      <c r="FK8" s="381"/>
      <c r="FL8" s="381"/>
      <c r="FM8" s="381"/>
      <c r="FN8" s="381"/>
      <c r="FO8" s="381"/>
      <c r="FP8" s="381"/>
      <c r="FQ8" s="381"/>
      <c r="FR8" s="381"/>
      <c r="FS8" s="381"/>
      <c r="FT8" s="381"/>
      <c r="FU8" s="381"/>
      <c r="FV8" s="381"/>
      <c r="FW8" s="381"/>
      <c r="FX8" s="381"/>
      <c r="FY8" s="381"/>
      <c r="FZ8" s="381"/>
      <c r="GA8" s="381"/>
      <c r="GB8" s="381"/>
      <c r="GC8" s="381"/>
      <c r="GD8" s="381"/>
      <c r="GE8" s="381"/>
      <c r="GF8" s="381"/>
      <c r="GG8" s="381"/>
      <c r="GH8" s="381"/>
      <c r="GI8" s="381"/>
      <c r="GJ8" s="381"/>
      <c r="GK8" s="381"/>
      <c r="GL8" s="381"/>
      <c r="GM8" s="381"/>
      <c r="GN8" s="381"/>
      <c r="GO8" s="381"/>
      <c r="GP8" s="381"/>
      <c r="GQ8" s="381"/>
      <c r="GR8" s="381"/>
      <c r="GS8" s="381"/>
      <c r="GT8" s="381"/>
      <c r="GU8" s="381"/>
      <c r="GV8" s="381"/>
      <c r="GW8" s="381"/>
      <c r="GX8" s="381"/>
      <c r="GY8" s="381"/>
      <c r="GZ8" s="381"/>
      <c r="HA8" s="381"/>
      <c r="HB8" s="381"/>
      <c r="HC8" s="381"/>
      <c r="HD8" s="381"/>
      <c r="HE8" s="381"/>
      <c r="HF8" s="381"/>
      <c r="HG8" s="381"/>
      <c r="HH8" s="381"/>
      <c r="HI8" s="381"/>
      <c r="HJ8" s="381"/>
      <c r="HK8" s="381"/>
      <c r="HL8" s="381"/>
      <c r="HM8" s="381"/>
      <c r="HN8" s="381"/>
      <c r="HO8" s="381"/>
      <c r="HP8" s="381"/>
      <c r="HQ8" s="381"/>
      <c r="HR8" s="381"/>
      <c r="HS8" s="381"/>
      <c r="HT8" s="381"/>
      <c r="HU8" s="381"/>
    </row>
    <row r="9" s="215" customFormat="1" ht="30" customHeight="1" spans="1:229">
      <c r="A9" s="376" t="s">
        <v>118</v>
      </c>
      <c r="B9" s="393">
        <v>1600</v>
      </c>
      <c r="C9" s="383">
        <v>1393</v>
      </c>
      <c r="D9" s="378">
        <f t="shared" si="0"/>
        <v>207</v>
      </c>
      <c r="E9" s="379">
        <f t="shared" si="1"/>
        <v>0.148600143575018</v>
      </c>
      <c r="F9" s="380"/>
      <c r="G9" s="381"/>
      <c r="H9" s="381"/>
      <c r="I9" s="381"/>
      <c r="J9" s="381"/>
      <c r="K9" s="381"/>
      <c r="L9" s="381"/>
      <c r="M9" s="381"/>
      <c r="N9" s="381"/>
      <c r="O9" s="381"/>
      <c r="P9" s="381"/>
      <c r="Q9" s="381"/>
      <c r="R9" s="381"/>
      <c r="S9" s="381"/>
      <c r="T9" s="381"/>
      <c r="U9" s="381"/>
      <c r="V9" s="381"/>
      <c r="W9" s="381"/>
      <c r="X9" s="381"/>
      <c r="Y9" s="381"/>
      <c r="Z9" s="381"/>
      <c r="AA9" s="381"/>
      <c r="AB9" s="381"/>
      <c r="AC9" s="381"/>
      <c r="AD9" s="381"/>
      <c r="AE9" s="381"/>
      <c r="AF9" s="381"/>
      <c r="AG9" s="381"/>
      <c r="AH9" s="381"/>
      <c r="AI9" s="381"/>
      <c r="AJ9" s="381"/>
      <c r="AK9" s="381"/>
      <c r="AL9" s="381"/>
      <c r="AM9" s="381"/>
      <c r="AN9" s="381"/>
      <c r="AO9" s="381"/>
      <c r="AP9" s="381"/>
      <c r="AQ9" s="381"/>
      <c r="AR9" s="381"/>
      <c r="AS9" s="381"/>
      <c r="AT9" s="381"/>
      <c r="AU9" s="381"/>
      <c r="AV9" s="381"/>
      <c r="AW9" s="381"/>
      <c r="AX9" s="381"/>
      <c r="AY9" s="381"/>
      <c r="AZ9" s="381"/>
      <c r="BA9" s="381"/>
      <c r="BB9" s="381"/>
      <c r="BC9" s="381"/>
      <c r="BD9" s="381"/>
      <c r="BE9" s="381"/>
      <c r="BF9" s="381"/>
      <c r="BG9" s="381"/>
      <c r="BH9" s="381"/>
      <c r="BI9" s="381"/>
      <c r="BJ9" s="381"/>
      <c r="BK9" s="381"/>
      <c r="BL9" s="381"/>
      <c r="BM9" s="381"/>
      <c r="BN9" s="381"/>
      <c r="BO9" s="381"/>
      <c r="BP9" s="381"/>
      <c r="BQ9" s="381"/>
      <c r="BR9" s="381"/>
      <c r="BS9" s="381"/>
      <c r="BT9" s="381"/>
      <c r="BU9" s="381"/>
      <c r="BV9" s="381"/>
      <c r="BW9" s="381"/>
      <c r="BX9" s="381"/>
      <c r="BY9" s="381"/>
      <c r="BZ9" s="381"/>
      <c r="CA9" s="381"/>
      <c r="CB9" s="381"/>
      <c r="CC9" s="381"/>
      <c r="CD9" s="381"/>
      <c r="CE9" s="381"/>
      <c r="CF9" s="381"/>
      <c r="CG9" s="381"/>
      <c r="CH9" s="381"/>
      <c r="CI9" s="381"/>
      <c r="CJ9" s="381"/>
      <c r="CK9" s="381"/>
      <c r="CL9" s="381"/>
      <c r="CM9" s="381"/>
      <c r="CN9" s="381"/>
      <c r="CO9" s="381"/>
      <c r="CP9" s="381"/>
      <c r="CQ9" s="381"/>
      <c r="CR9" s="381"/>
      <c r="CS9" s="381"/>
      <c r="CT9" s="381"/>
      <c r="CU9" s="381"/>
      <c r="CV9" s="381"/>
      <c r="CW9" s="381"/>
      <c r="CX9" s="381"/>
      <c r="CY9" s="381"/>
      <c r="CZ9" s="381"/>
      <c r="DA9" s="381"/>
      <c r="DB9" s="381"/>
      <c r="DC9" s="381"/>
      <c r="DD9" s="381"/>
      <c r="DE9" s="381"/>
      <c r="DF9" s="381"/>
      <c r="DG9" s="381"/>
      <c r="DH9" s="381"/>
      <c r="DI9" s="381"/>
      <c r="DJ9" s="381"/>
      <c r="DK9" s="381"/>
      <c r="DL9" s="381"/>
      <c r="DM9" s="381"/>
      <c r="DN9" s="381"/>
      <c r="DO9" s="381"/>
      <c r="DP9" s="381"/>
      <c r="DQ9" s="381"/>
      <c r="DR9" s="381"/>
      <c r="DS9" s="381"/>
      <c r="DT9" s="381"/>
      <c r="DU9" s="381"/>
      <c r="DV9" s="381"/>
      <c r="DW9" s="381"/>
      <c r="DX9" s="381"/>
      <c r="DY9" s="381"/>
      <c r="DZ9" s="381"/>
      <c r="EA9" s="381"/>
      <c r="EB9" s="381"/>
      <c r="EC9" s="381"/>
      <c r="ED9" s="381"/>
      <c r="EE9" s="381"/>
      <c r="EF9" s="381"/>
      <c r="EG9" s="381"/>
      <c r="EH9" s="381"/>
      <c r="EI9" s="381"/>
      <c r="EJ9" s="381"/>
      <c r="EK9" s="381"/>
      <c r="EL9" s="381"/>
      <c r="EM9" s="381"/>
      <c r="EN9" s="381"/>
      <c r="EO9" s="381"/>
      <c r="EP9" s="381"/>
      <c r="EQ9" s="381"/>
      <c r="ER9" s="381"/>
      <c r="ES9" s="381"/>
      <c r="ET9" s="381"/>
      <c r="EU9" s="381"/>
      <c r="EV9" s="381"/>
      <c r="EW9" s="381"/>
      <c r="EX9" s="381"/>
      <c r="EY9" s="381"/>
      <c r="EZ9" s="381"/>
      <c r="FA9" s="381"/>
      <c r="FB9" s="381"/>
      <c r="FC9" s="381"/>
      <c r="FD9" s="381"/>
      <c r="FE9" s="381"/>
      <c r="FF9" s="381"/>
      <c r="FG9" s="381"/>
      <c r="FH9" s="381"/>
      <c r="FI9" s="381"/>
      <c r="FJ9" s="381"/>
      <c r="FK9" s="381"/>
      <c r="FL9" s="381"/>
      <c r="FM9" s="381"/>
      <c r="FN9" s="381"/>
      <c r="FO9" s="381"/>
      <c r="FP9" s="381"/>
      <c r="FQ9" s="381"/>
      <c r="FR9" s="381"/>
      <c r="FS9" s="381"/>
      <c r="FT9" s="381"/>
      <c r="FU9" s="381"/>
      <c r="FV9" s="381"/>
      <c r="FW9" s="381"/>
      <c r="FX9" s="381"/>
      <c r="FY9" s="381"/>
      <c r="FZ9" s="381"/>
      <c r="GA9" s="381"/>
      <c r="GB9" s="381"/>
      <c r="GC9" s="381"/>
      <c r="GD9" s="381"/>
      <c r="GE9" s="381"/>
      <c r="GF9" s="381"/>
      <c r="GG9" s="381"/>
      <c r="GH9" s="381"/>
      <c r="GI9" s="381"/>
      <c r="GJ9" s="381"/>
      <c r="GK9" s="381"/>
      <c r="GL9" s="381"/>
      <c r="GM9" s="381"/>
      <c r="GN9" s="381"/>
      <c r="GO9" s="381"/>
      <c r="GP9" s="381"/>
      <c r="GQ9" s="381"/>
      <c r="GR9" s="381"/>
      <c r="GS9" s="381"/>
      <c r="GT9" s="381"/>
      <c r="GU9" s="381"/>
      <c r="GV9" s="381"/>
      <c r="GW9" s="381"/>
      <c r="GX9" s="381"/>
      <c r="GY9" s="381"/>
      <c r="GZ9" s="381"/>
      <c r="HA9" s="381"/>
      <c r="HB9" s="381"/>
      <c r="HC9" s="381"/>
      <c r="HD9" s="381"/>
      <c r="HE9" s="381"/>
      <c r="HF9" s="381"/>
      <c r="HG9" s="381"/>
      <c r="HH9" s="381"/>
      <c r="HI9" s="381"/>
      <c r="HJ9" s="381"/>
      <c r="HK9" s="381"/>
      <c r="HL9" s="381"/>
      <c r="HM9" s="381"/>
      <c r="HN9" s="381"/>
      <c r="HO9" s="381"/>
      <c r="HP9" s="381"/>
      <c r="HQ9" s="381"/>
      <c r="HR9" s="381"/>
      <c r="HS9" s="381"/>
      <c r="HT9" s="381"/>
      <c r="HU9" s="381"/>
    </row>
    <row r="10" s="215" customFormat="1" ht="30" customHeight="1" spans="1:229">
      <c r="A10" s="376" t="s">
        <v>119</v>
      </c>
      <c r="B10" s="393">
        <v>4000</v>
      </c>
      <c r="C10" s="383">
        <v>6383</v>
      </c>
      <c r="D10" s="378">
        <f t="shared" si="0"/>
        <v>-2383</v>
      </c>
      <c r="E10" s="379">
        <f t="shared" si="1"/>
        <v>-0.373335422215259</v>
      </c>
      <c r="F10" s="380"/>
      <c r="G10" s="381"/>
      <c r="H10" s="381"/>
      <c r="I10" s="381"/>
      <c r="J10" s="381"/>
      <c r="K10" s="381"/>
      <c r="L10" s="381"/>
      <c r="M10" s="381"/>
      <c r="N10" s="381"/>
      <c r="O10" s="381"/>
      <c r="P10" s="381"/>
      <c r="Q10" s="381"/>
      <c r="R10" s="381"/>
      <c r="S10" s="381"/>
      <c r="T10" s="381"/>
      <c r="U10" s="381"/>
      <c r="V10" s="381"/>
      <c r="W10" s="381"/>
      <c r="X10" s="381"/>
      <c r="Y10" s="381"/>
      <c r="Z10" s="381"/>
      <c r="AA10" s="381"/>
      <c r="AB10" s="381"/>
      <c r="AC10" s="381"/>
      <c r="AD10" s="381"/>
      <c r="AE10" s="381"/>
      <c r="AF10" s="381"/>
      <c r="AG10" s="381"/>
      <c r="AH10" s="381"/>
      <c r="AI10" s="381"/>
      <c r="AJ10" s="381"/>
      <c r="AK10" s="381"/>
      <c r="AL10" s="381"/>
      <c r="AM10" s="381"/>
      <c r="AN10" s="381"/>
      <c r="AO10" s="381"/>
      <c r="AP10" s="381"/>
      <c r="AQ10" s="381"/>
      <c r="AR10" s="381"/>
      <c r="AS10" s="381"/>
      <c r="AT10" s="381"/>
      <c r="AU10" s="381"/>
      <c r="AV10" s="381"/>
      <c r="AW10" s="381"/>
      <c r="AX10" s="381"/>
      <c r="AY10" s="381"/>
      <c r="AZ10" s="381"/>
      <c r="BA10" s="381"/>
      <c r="BB10" s="381"/>
      <c r="BC10" s="381"/>
      <c r="BD10" s="381"/>
      <c r="BE10" s="381"/>
      <c r="BF10" s="381"/>
      <c r="BG10" s="381"/>
      <c r="BH10" s="381"/>
      <c r="BI10" s="381"/>
      <c r="BJ10" s="381"/>
      <c r="BK10" s="381"/>
      <c r="BL10" s="381"/>
      <c r="BM10" s="381"/>
      <c r="BN10" s="381"/>
      <c r="BO10" s="381"/>
      <c r="BP10" s="381"/>
      <c r="BQ10" s="381"/>
      <c r="BR10" s="381"/>
      <c r="BS10" s="381"/>
      <c r="BT10" s="381"/>
      <c r="BU10" s="381"/>
      <c r="BV10" s="381"/>
      <c r="BW10" s="381"/>
      <c r="BX10" s="381"/>
      <c r="BY10" s="381"/>
      <c r="BZ10" s="381"/>
      <c r="CA10" s="381"/>
      <c r="CB10" s="381"/>
      <c r="CC10" s="381"/>
      <c r="CD10" s="381"/>
      <c r="CE10" s="381"/>
      <c r="CF10" s="381"/>
      <c r="CG10" s="381"/>
      <c r="CH10" s="381"/>
      <c r="CI10" s="381"/>
      <c r="CJ10" s="381"/>
      <c r="CK10" s="381"/>
      <c r="CL10" s="381"/>
      <c r="CM10" s="381"/>
      <c r="CN10" s="381"/>
      <c r="CO10" s="381"/>
      <c r="CP10" s="381"/>
      <c r="CQ10" s="381"/>
      <c r="CR10" s="381"/>
      <c r="CS10" s="381"/>
      <c r="CT10" s="381"/>
      <c r="CU10" s="381"/>
      <c r="CV10" s="381"/>
      <c r="CW10" s="381"/>
      <c r="CX10" s="381"/>
      <c r="CY10" s="381"/>
      <c r="CZ10" s="381"/>
      <c r="DA10" s="381"/>
      <c r="DB10" s="381"/>
      <c r="DC10" s="381"/>
      <c r="DD10" s="381"/>
      <c r="DE10" s="381"/>
      <c r="DF10" s="381"/>
      <c r="DG10" s="381"/>
      <c r="DH10" s="381"/>
      <c r="DI10" s="381"/>
      <c r="DJ10" s="381"/>
      <c r="DK10" s="381"/>
      <c r="DL10" s="381"/>
      <c r="DM10" s="381"/>
      <c r="DN10" s="381"/>
      <c r="DO10" s="381"/>
      <c r="DP10" s="381"/>
      <c r="DQ10" s="381"/>
      <c r="DR10" s="381"/>
      <c r="DS10" s="381"/>
      <c r="DT10" s="381"/>
      <c r="DU10" s="381"/>
      <c r="DV10" s="381"/>
      <c r="DW10" s="381"/>
      <c r="DX10" s="381"/>
      <c r="DY10" s="381"/>
      <c r="DZ10" s="381"/>
      <c r="EA10" s="381"/>
      <c r="EB10" s="381"/>
      <c r="EC10" s="381"/>
      <c r="ED10" s="381"/>
      <c r="EE10" s="381"/>
      <c r="EF10" s="381"/>
      <c r="EG10" s="381"/>
      <c r="EH10" s="381"/>
      <c r="EI10" s="381"/>
      <c r="EJ10" s="381"/>
      <c r="EK10" s="381"/>
      <c r="EL10" s="381"/>
      <c r="EM10" s="381"/>
      <c r="EN10" s="381"/>
      <c r="EO10" s="381"/>
      <c r="EP10" s="381"/>
      <c r="EQ10" s="381"/>
      <c r="ER10" s="381"/>
      <c r="ES10" s="381"/>
      <c r="ET10" s="381"/>
      <c r="EU10" s="381"/>
      <c r="EV10" s="381"/>
      <c r="EW10" s="381"/>
      <c r="EX10" s="381"/>
      <c r="EY10" s="381"/>
      <c r="EZ10" s="381"/>
      <c r="FA10" s="381"/>
      <c r="FB10" s="381"/>
      <c r="FC10" s="381"/>
      <c r="FD10" s="381"/>
      <c r="FE10" s="381"/>
      <c r="FF10" s="381"/>
      <c r="FG10" s="381"/>
      <c r="FH10" s="381"/>
      <c r="FI10" s="381"/>
      <c r="FJ10" s="381"/>
      <c r="FK10" s="381"/>
      <c r="FL10" s="381"/>
      <c r="FM10" s="381"/>
      <c r="FN10" s="381"/>
      <c r="FO10" s="381"/>
      <c r="FP10" s="381"/>
      <c r="FQ10" s="381"/>
      <c r="FR10" s="381"/>
      <c r="FS10" s="381"/>
      <c r="FT10" s="381"/>
      <c r="FU10" s="381"/>
      <c r="FV10" s="381"/>
      <c r="FW10" s="381"/>
      <c r="FX10" s="381"/>
      <c r="FY10" s="381"/>
      <c r="FZ10" s="381"/>
      <c r="GA10" s="381"/>
      <c r="GB10" s="381"/>
      <c r="GC10" s="381"/>
      <c r="GD10" s="381"/>
      <c r="GE10" s="381"/>
      <c r="GF10" s="381"/>
      <c r="GG10" s="381"/>
      <c r="GH10" s="381"/>
      <c r="GI10" s="381"/>
      <c r="GJ10" s="381"/>
      <c r="GK10" s="381"/>
      <c r="GL10" s="381"/>
      <c r="GM10" s="381"/>
      <c r="GN10" s="381"/>
      <c r="GO10" s="381"/>
      <c r="GP10" s="381"/>
      <c r="GQ10" s="381"/>
      <c r="GR10" s="381"/>
      <c r="GS10" s="381"/>
      <c r="GT10" s="381"/>
      <c r="GU10" s="381"/>
      <c r="GV10" s="381"/>
      <c r="GW10" s="381"/>
      <c r="GX10" s="381"/>
      <c r="GY10" s="381"/>
      <c r="GZ10" s="381"/>
      <c r="HA10" s="381"/>
      <c r="HB10" s="381"/>
      <c r="HC10" s="381"/>
      <c r="HD10" s="381"/>
      <c r="HE10" s="381"/>
      <c r="HF10" s="381"/>
      <c r="HG10" s="381"/>
      <c r="HH10" s="381"/>
      <c r="HI10" s="381"/>
      <c r="HJ10" s="381"/>
      <c r="HK10" s="381"/>
      <c r="HL10" s="381"/>
      <c r="HM10" s="381"/>
      <c r="HN10" s="381"/>
      <c r="HO10" s="381"/>
      <c r="HP10" s="381"/>
      <c r="HQ10" s="381"/>
      <c r="HR10" s="381"/>
      <c r="HS10" s="381"/>
      <c r="HT10" s="381"/>
      <c r="HU10" s="381"/>
    </row>
    <row r="11" s="215" customFormat="1" ht="30" customHeight="1" spans="1:229">
      <c r="A11" s="376" t="s">
        <v>120</v>
      </c>
      <c r="B11" s="393">
        <v>3000</v>
      </c>
      <c r="C11" s="383">
        <v>3145</v>
      </c>
      <c r="D11" s="378">
        <f t="shared" si="0"/>
        <v>-145</v>
      </c>
      <c r="E11" s="379">
        <f t="shared" si="1"/>
        <v>-0.0461049284578696</v>
      </c>
      <c r="F11" s="380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  <c r="R11" s="381"/>
      <c r="S11" s="381"/>
      <c r="T11" s="381"/>
      <c r="U11" s="381"/>
      <c r="V11" s="381"/>
      <c r="W11" s="381"/>
      <c r="X11" s="381"/>
      <c r="Y11" s="381"/>
      <c r="Z11" s="381"/>
      <c r="AA11" s="381"/>
      <c r="AB11" s="381"/>
      <c r="AC11" s="381"/>
      <c r="AD11" s="381"/>
      <c r="AE11" s="381"/>
      <c r="AF11" s="381"/>
      <c r="AG11" s="381"/>
      <c r="AH11" s="381"/>
      <c r="AI11" s="381"/>
      <c r="AJ11" s="381"/>
      <c r="AK11" s="381"/>
      <c r="AL11" s="381"/>
      <c r="AM11" s="381"/>
      <c r="AN11" s="381"/>
      <c r="AO11" s="381"/>
      <c r="AP11" s="381"/>
      <c r="AQ11" s="381"/>
      <c r="AR11" s="381"/>
      <c r="AS11" s="381"/>
      <c r="AT11" s="381"/>
      <c r="AU11" s="381"/>
      <c r="AV11" s="381"/>
      <c r="AW11" s="381"/>
      <c r="AX11" s="381"/>
      <c r="AY11" s="381"/>
      <c r="AZ11" s="381"/>
      <c r="BA11" s="381"/>
      <c r="BB11" s="381"/>
      <c r="BC11" s="381"/>
      <c r="BD11" s="381"/>
      <c r="BE11" s="381"/>
      <c r="BF11" s="381"/>
      <c r="BG11" s="381"/>
      <c r="BH11" s="381"/>
      <c r="BI11" s="381"/>
      <c r="BJ11" s="381"/>
      <c r="BK11" s="381"/>
      <c r="BL11" s="381"/>
      <c r="BM11" s="381"/>
      <c r="BN11" s="381"/>
      <c r="BO11" s="381"/>
      <c r="BP11" s="381"/>
      <c r="BQ11" s="381"/>
      <c r="BR11" s="381"/>
      <c r="BS11" s="381"/>
      <c r="BT11" s="381"/>
      <c r="BU11" s="381"/>
      <c r="BV11" s="381"/>
      <c r="BW11" s="381"/>
      <c r="BX11" s="381"/>
      <c r="BY11" s="381"/>
      <c r="BZ11" s="381"/>
      <c r="CA11" s="381"/>
      <c r="CB11" s="381"/>
      <c r="CC11" s="381"/>
      <c r="CD11" s="381"/>
      <c r="CE11" s="381"/>
      <c r="CF11" s="381"/>
      <c r="CG11" s="381"/>
      <c r="CH11" s="381"/>
      <c r="CI11" s="381"/>
      <c r="CJ11" s="381"/>
      <c r="CK11" s="381"/>
      <c r="CL11" s="381"/>
      <c r="CM11" s="381"/>
      <c r="CN11" s="381"/>
      <c r="CO11" s="381"/>
      <c r="CP11" s="381"/>
      <c r="CQ11" s="381"/>
      <c r="CR11" s="381"/>
      <c r="CS11" s="381"/>
      <c r="CT11" s="381"/>
      <c r="CU11" s="381"/>
      <c r="CV11" s="381"/>
      <c r="CW11" s="381"/>
      <c r="CX11" s="381"/>
      <c r="CY11" s="381"/>
      <c r="CZ11" s="381"/>
      <c r="DA11" s="381"/>
      <c r="DB11" s="381"/>
      <c r="DC11" s="381"/>
      <c r="DD11" s="381"/>
      <c r="DE11" s="381"/>
      <c r="DF11" s="381"/>
      <c r="DG11" s="381"/>
      <c r="DH11" s="381"/>
      <c r="DI11" s="381"/>
      <c r="DJ11" s="381"/>
      <c r="DK11" s="381"/>
      <c r="DL11" s="381"/>
      <c r="DM11" s="381"/>
      <c r="DN11" s="381"/>
      <c r="DO11" s="381"/>
      <c r="DP11" s="381"/>
      <c r="DQ11" s="381"/>
      <c r="DR11" s="381"/>
      <c r="DS11" s="381"/>
      <c r="DT11" s="381"/>
      <c r="DU11" s="381"/>
      <c r="DV11" s="381"/>
      <c r="DW11" s="381"/>
      <c r="DX11" s="381"/>
      <c r="DY11" s="381"/>
      <c r="DZ11" s="381"/>
      <c r="EA11" s="381"/>
      <c r="EB11" s="381"/>
      <c r="EC11" s="381"/>
      <c r="ED11" s="381"/>
      <c r="EE11" s="381"/>
      <c r="EF11" s="381"/>
      <c r="EG11" s="381"/>
      <c r="EH11" s="381"/>
      <c r="EI11" s="381"/>
      <c r="EJ11" s="381"/>
      <c r="EK11" s="381"/>
      <c r="EL11" s="381"/>
      <c r="EM11" s="381"/>
      <c r="EN11" s="381"/>
      <c r="EO11" s="381"/>
      <c r="EP11" s="381"/>
      <c r="EQ11" s="381"/>
      <c r="ER11" s="381"/>
      <c r="ES11" s="381"/>
      <c r="ET11" s="381"/>
      <c r="EU11" s="381"/>
      <c r="EV11" s="381"/>
      <c r="EW11" s="381"/>
      <c r="EX11" s="381"/>
      <c r="EY11" s="381"/>
      <c r="EZ11" s="381"/>
      <c r="FA11" s="381"/>
      <c r="FB11" s="381"/>
      <c r="FC11" s="381"/>
      <c r="FD11" s="381"/>
      <c r="FE11" s="381"/>
      <c r="FF11" s="381"/>
      <c r="FG11" s="381"/>
      <c r="FH11" s="381"/>
      <c r="FI11" s="381"/>
      <c r="FJ11" s="381"/>
      <c r="FK11" s="381"/>
      <c r="FL11" s="381"/>
      <c r="FM11" s="381"/>
      <c r="FN11" s="381"/>
      <c r="FO11" s="381"/>
      <c r="FP11" s="381"/>
      <c r="FQ11" s="381"/>
      <c r="FR11" s="381"/>
      <c r="FS11" s="381"/>
      <c r="FT11" s="381"/>
      <c r="FU11" s="381"/>
      <c r="FV11" s="381"/>
      <c r="FW11" s="381"/>
      <c r="FX11" s="381"/>
      <c r="FY11" s="381"/>
      <c r="FZ11" s="381"/>
      <c r="GA11" s="381"/>
      <c r="GB11" s="381"/>
      <c r="GC11" s="381"/>
      <c r="GD11" s="381"/>
      <c r="GE11" s="381"/>
      <c r="GF11" s="381"/>
      <c r="GG11" s="381"/>
      <c r="GH11" s="381"/>
      <c r="GI11" s="381"/>
      <c r="GJ11" s="381"/>
      <c r="GK11" s="381"/>
      <c r="GL11" s="381"/>
      <c r="GM11" s="381"/>
      <c r="GN11" s="381"/>
      <c r="GO11" s="381"/>
      <c r="GP11" s="381"/>
      <c r="GQ11" s="381"/>
      <c r="GR11" s="381"/>
      <c r="GS11" s="381"/>
      <c r="GT11" s="381"/>
      <c r="GU11" s="381"/>
      <c r="GV11" s="381"/>
      <c r="GW11" s="381"/>
      <c r="GX11" s="381"/>
      <c r="GY11" s="381"/>
      <c r="GZ11" s="381"/>
      <c r="HA11" s="381"/>
      <c r="HB11" s="381"/>
      <c r="HC11" s="381"/>
      <c r="HD11" s="381"/>
      <c r="HE11" s="381"/>
      <c r="HF11" s="381"/>
      <c r="HG11" s="381"/>
      <c r="HH11" s="381"/>
      <c r="HI11" s="381"/>
      <c r="HJ11" s="381"/>
      <c r="HK11" s="381"/>
      <c r="HL11" s="381"/>
      <c r="HM11" s="381"/>
      <c r="HN11" s="381"/>
      <c r="HO11" s="381"/>
      <c r="HP11" s="381"/>
      <c r="HQ11" s="381"/>
      <c r="HR11" s="381"/>
      <c r="HS11" s="381"/>
      <c r="HT11" s="381"/>
      <c r="HU11" s="381"/>
    </row>
    <row r="12" s="215" customFormat="1" ht="30" customHeight="1" spans="1:229">
      <c r="A12" s="376" t="s">
        <v>121</v>
      </c>
      <c r="B12" s="393">
        <v>400</v>
      </c>
      <c r="C12" s="394">
        <v>429</v>
      </c>
      <c r="D12" s="378">
        <f t="shared" si="0"/>
        <v>-29</v>
      </c>
      <c r="E12" s="379">
        <f t="shared" si="1"/>
        <v>-0.0675990675990676</v>
      </c>
      <c r="F12" s="380"/>
      <c r="G12" s="381"/>
      <c r="H12" s="381"/>
      <c r="I12" s="381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381"/>
      <c r="Y12" s="381"/>
      <c r="Z12" s="381"/>
      <c r="AA12" s="381"/>
      <c r="AB12" s="381"/>
      <c r="AC12" s="381"/>
      <c r="AD12" s="381"/>
      <c r="AE12" s="381"/>
      <c r="AF12" s="381"/>
      <c r="AG12" s="381"/>
      <c r="AH12" s="381"/>
      <c r="AI12" s="381"/>
      <c r="AJ12" s="381"/>
      <c r="AK12" s="381"/>
      <c r="AL12" s="381"/>
      <c r="AM12" s="381"/>
      <c r="AN12" s="381"/>
      <c r="AO12" s="381"/>
      <c r="AP12" s="381"/>
      <c r="AQ12" s="381"/>
      <c r="AR12" s="381"/>
      <c r="AS12" s="381"/>
      <c r="AT12" s="381"/>
      <c r="AU12" s="381"/>
      <c r="AV12" s="381"/>
      <c r="AW12" s="381"/>
      <c r="AX12" s="381"/>
      <c r="AY12" s="381"/>
      <c r="AZ12" s="381"/>
      <c r="BA12" s="381"/>
      <c r="BB12" s="381"/>
      <c r="BC12" s="381"/>
      <c r="BD12" s="381"/>
      <c r="BE12" s="381"/>
      <c r="BF12" s="381"/>
      <c r="BG12" s="381"/>
      <c r="BH12" s="381"/>
      <c r="BI12" s="381"/>
      <c r="BJ12" s="381"/>
      <c r="BK12" s="381"/>
      <c r="BL12" s="381"/>
      <c r="BM12" s="381"/>
      <c r="BN12" s="381"/>
      <c r="BO12" s="381"/>
      <c r="BP12" s="381"/>
      <c r="BQ12" s="381"/>
      <c r="BR12" s="381"/>
      <c r="BS12" s="381"/>
      <c r="BT12" s="381"/>
      <c r="BU12" s="381"/>
      <c r="BV12" s="381"/>
      <c r="BW12" s="381"/>
      <c r="BX12" s="381"/>
      <c r="BY12" s="381"/>
      <c r="BZ12" s="381"/>
      <c r="CA12" s="381"/>
      <c r="CB12" s="381"/>
      <c r="CC12" s="381"/>
      <c r="CD12" s="381"/>
      <c r="CE12" s="381"/>
      <c r="CF12" s="381"/>
      <c r="CG12" s="381"/>
      <c r="CH12" s="381"/>
      <c r="CI12" s="381"/>
      <c r="CJ12" s="381"/>
      <c r="CK12" s="381"/>
      <c r="CL12" s="381"/>
      <c r="CM12" s="381"/>
      <c r="CN12" s="381"/>
      <c r="CO12" s="381"/>
      <c r="CP12" s="381"/>
      <c r="CQ12" s="381"/>
      <c r="CR12" s="381"/>
      <c r="CS12" s="381"/>
      <c r="CT12" s="381"/>
      <c r="CU12" s="381"/>
      <c r="CV12" s="381"/>
      <c r="CW12" s="381"/>
      <c r="CX12" s="381"/>
      <c r="CY12" s="381"/>
      <c r="CZ12" s="381"/>
      <c r="DA12" s="381"/>
      <c r="DB12" s="381"/>
      <c r="DC12" s="381"/>
      <c r="DD12" s="381"/>
      <c r="DE12" s="381"/>
      <c r="DF12" s="381"/>
      <c r="DG12" s="381"/>
      <c r="DH12" s="381"/>
      <c r="DI12" s="381"/>
      <c r="DJ12" s="381"/>
      <c r="DK12" s="381"/>
      <c r="DL12" s="381"/>
      <c r="DM12" s="381"/>
      <c r="DN12" s="381"/>
      <c r="DO12" s="381"/>
      <c r="DP12" s="381"/>
      <c r="DQ12" s="381"/>
      <c r="DR12" s="381"/>
      <c r="DS12" s="381"/>
      <c r="DT12" s="381"/>
      <c r="DU12" s="381"/>
      <c r="DV12" s="381"/>
      <c r="DW12" s="381"/>
      <c r="DX12" s="381"/>
      <c r="DY12" s="381"/>
      <c r="DZ12" s="381"/>
      <c r="EA12" s="381"/>
      <c r="EB12" s="381"/>
      <c r="EC12" s="381"/>
      <c r="ED12" s="381"/>
      <c r="EE12" s="381"/>
      <c r="EF12" s="381"/>
      <c r="EG12" s="381"/>
      <c r="EH12" s="381"/>
      <c r="EI12" s="381"/>
      <c r="EJ12" s="381"/>
      <c r="EK12" s="381"/>
      <c r="EL12" s="381"/>
      <c r="EM12" s="381"/>
      <c r="EN12" s="381"/>
      <c r="EO12" s="381"/>
      <c r="EP12" s="381"/>
      <c r="EQ12" s="381"/>
      <c r="ER12" s="381"/>
      <c r="ES12" s="381"/>
      <c r="ET12" s="381"/>
      <c r="EU12" s="381"/>
      <c r="EV12" s="381"/>
      <c r="EW12" s="381"/>
      <c r="EX12" s="381"/>
      <c r="EY12" s="381"/>
      <c r="EZ12" s="381"/>
      <c r="FA12" s="381"/>
      <c r="FB12" s="381"/>
      <c r="FC12" s="381"/>
      <c r="FD12" s="381"/>
      <c r="FE12" s="381"/>
      <c r="FF12" s="381"/>
      <c r="FG12" s="381"/>
      <c r="FH12" s="381"/>
      <c r="FI12" s="381"/>
      <c r="FJ12" s="381"/>
      <c r="FK12" s="381"/>
      <c r="FL12" s="381"/>
      <c r="FM12" s="381"/>
      <c r="FN12" s="381"/>
      <c r="FO12" s="381"/>
      <c r="FP12" s="381"/>
      <c r="FQ12" s="381"/>
      <c r="FR12" s="381"/>
      <c r="FS12" s="381"/>
      <c r="FT12" s="381"/>
      <c r="FU12" s="381"/>
      <c r="FV12" s="381"/>
      <c r="FW12" s="381"/>
      <c r="FX12" s="381"/>
      <c r="FY12" s="381"/>
      <c r="FZ12" s="381"/>
      <c r="GA12" s="381"/>
      <c r="GB12" s="381"/>
      <c r="GC12" s="381"/>
      <c r="GD12" s="381"/>
      <c r="GE12" s="381"/>
      <c r="GF12" s="381"/>
      <c r="GG12" s="381"/>
      <c r="GH12" s="381"/>
      <c r="GI12" s="381"/>
      <c r="GJ12" s="381"/>
      <c r="GK12" s="381"/>
      <c r="GL12" s="381"/>
      <c r="GM12" s="381"/>
      <c r="GN12" s="381"/>
      <c r="GO12" s="381"/>
      <c r="GP12" s="381"/>
      <c r="GQ12" s="381"/>
      <c r="GR12" s="381"/>
      <c r="GS12" s="381"/>
      <c r="GT12" s="381"/>
      <c r="GU12" s="381"/>
      <c r="GV12" s="381"/>
      <c r="GW12" s="381"/>
      <c r="GX12" s="381"/>
      <c r="GY12" s="381"/>
      <c r="GZ12" s="381"/>
      <c r="HA12" s="381"/>
      <c r="HB12" s="381"/>
      <c r="HC12" s="381"/>
      <c r="HD12" s="381"/>
      <c r="HE12" s="381"/>
      <c r="HF12" s="381"/>
      <c r="HG12" s="381"/>
      <c r="HH12" s="381"/>
      <c r="HI12" s="381"/>
      <c r="HJ12" s="381"/>
      <c r="HK12" s="381"/>
      <c r="HL12" s="381"/>
      <c r="HM12" s="381"/>
      <c r="HN12" s="381"/>
      <c r="HO12" s="381"/>
      <c r="HP12" s="381"/>
      <c r="HQ12" s="381"/>
      <c r="HR12" s="381"/>
      <c r="HS12" s="381"/>
      <c r="HT12" s="381"/>
      <c r="HU12" s="381"/>
    </row>
    <row r="13" s="215" customFormat="1" ht="30" customHeight="1" spans="1:229">
      <c r="A13" s="376" t="s">
        <v>122</v>
      </c>
      <c r="B13" s="377"/>
      <c r="C13" s="395"/>
      <c r="D13" s="378"/>
      <c r="E13" s="379"/>
      <c r="F13" s="380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381"/>
      <c r="Y13" s="381"/>
      <c r="Z13" s="381"/>
      <c r="AA13" s="381"/>
      <c r="AB13" s="381"/>
      <c r="AC13" s="381"/>
      <c r="AD13" s="381"/>
      <c r="AE13" s="381"/>
      <c r="AF13" s="381"/>
      <c r="AG13" s="381"/>
      <c r="AH13" s="381"/>
      <c r="AI13" s="381"/>
      <c r="AJ13" s="381"/>
      <c r="AK13" s="381"/>
      <c r="AL13" s="381"/>
      <c r="AM13" s="381"/>
      <c r="AN13" s="381"/>
      <c r="AO13" s="381"/>
      <c r="AP13" s="381"/>
      <c r="AQ13" s="381"/>
      <c r="AR13" s="381"/>
      <c r="AS13" s="381"/>
      <c r="AT13" s="381"/>
      <c r="AU13" s="381"/>
      <c r="AV13" s="381"/>
      <c r="AW13" s="381"/>
      <c r="AX13" s="381"/>
      <c r="AY13" s="381"/>
      <c r="AZ13" s="381"/>
      <c r="BA13" s="381"/>
      <c r="BB13" s="381"/>
      <c r="BC13" s="381"/>
      <c r="BD13" s="381"/>
      <c r="BE13" s="381"/>
      <c r="BF13" s="381"/>
      <c r="BG13" s="381"/>
      <c r="BH13" s="381"/>
      <c r="BI13" s="381"/>
      <c r="BJ13" s="381"/>
      <c r="BK13" s="381"/>
      <c r="BL13" s="381"/>
      <c r="BM13" s="381"/>
      <c r="BN13" s="381"/>
      <c r="BO13" s="381"/>
      <c r="BP13" s="381"/>
      <c r="BQ13" s="381"/>
      <c r="BR13" s="381"/>
      <c r="BS13" s="381"/>
      <c r="BT13" s="381"/>
      <c r="BU13" s="381"/>
      <c r="BV13" s="381"/>
      <c r="BW13" s="381"/>
      <c r="BX13" s="381"/>
      <c r="BY13" s="381"/>
      <c r="BZ13" s="381"/>
      <c r="CA13" s="381"/>
      <c r="CB13" s="381"/>
      <c r="CC13" s="381"/>
      <c r="CD13" s="381"/>
      <c r="CE13" s="381"/>
      <c r="CF13" s="381"/>
      <c r="CG13" s="381"/>
      <c r="CH13" s="381"/>
      <c r="CI13" s="381"/>
      <c r="CJ13" s="381"/>
      <c r="CK13" s="381"/>
      <c r="CL13" s="381"/>
      <c r="CM13" s="381"/>
      <c r="CN13" s="381"/>
      <c r="CO13" s="381"/>
      <c r="CP13" s="381"/>
      <c r="CQ13" s="381"/>
      <c r="CR13" s="381"/>
      <c r="CS13" s="381"/>
      <c r="CT13" s="381"/>
      <c r="CU13" s="381"/>
      <c r="CV13" s="381"/>
      <c r="CW13" s="381"/>
      <c r="CX13" s="381"/>
      <c r="CY13" s="381"/>
      <c r="CZ13" s="381"/>
      <c r="DA13" s="381"/>
      <c r="DB13" s="381"/>
      <c r="DC13" s="381"/>
      <c r="DD13" s="381"/>
      <c r="DE13" s="381"/>
      <c r="DF13" s="381"/>
      <c r="DG13" s="381"/>
      <c r="DH13" s="381"/>
      <c r="DI13" s="381"/>
      <c r="DJ13" s="381"/>
      <c r="DK13" s="381"/>
      <c r="DL13" s="381"/>
      <c r="DM13" s="381"/>
      <c r="DN13" s="381"/>
      <c r="DO13" s="381"/>
      <c r="DP13" s="381"/>
      <c r="DQ13" s="381"/>
      <c r="DR13" s="381"/>
      <c r="DS13" s="381"/>
      <c r="DT13" s="381"/>
      <c r="DU13" s="381"/>
      <c r="DV13" s="381"/>
      <c r="DW13" s="381"/>
      <c r="DX13" s="381"/>
      <c r="DY13" s="381"/>
      <c r="DZ13" s="381"/>
      <c r="EA13" s="381"/>
      <c r="EB13" s="381"/>
      <c r="EC13" s="381"/>
      <c r="ED13" s="381"/>
      <c r="EE13" s="381"/>
      <c r="EF13" s="381"/>
      <c r="EG13" s="381"/>
      <c r="EH13" s="381"/>
      <c r="EI13" s="381"/>
      <c r="EJ13" s="381"/>
      <c r="EK13" s="381"/>
      <c r="EL13" s="381"/>
      <c r="EM13" s="381"/>
      <c r="EN13" s="381"/>
      <c r="EO13" s="381"/>
      <c r="EP13" s="381"/>
      <c r="EQ13" s="381"/>
      <c r="ER13" s="381"/>
      <c r="ES13" s="381"/>
      <c r="ET13" s="381"/>
      <c r="EU13" s="381"/>
      <c r="EV13" s="381"/>
      <c r="EW13" s="381"/>
      <c r="EX13" s="381"/>
      <c r="EY13" s="381"/>
      <c r="EZ13" s="381"/>
      <c r="FA13" s="381"/>
      <c r="FB13" s="381"/>
      <c r="FC13" s="381"/>
      <c r="FD13" s="381"/>
      <c r="FE13" s="381"/>
      <c r="FF13" s="381"/>
      <c r="FG13" s="381"/>
      <c r="FH13" s="381"/>
      <c r="FI13" s="381"/>
      <c r="FJ13" s="381"/>
      <c r="FK13" s="381"/>
      <c r="FL13" s="381"/>
      <c r="FM13" s="381"/>
      <c r="FN13" s="381"/>
      <c r="FO13" s="381"/>
      <c r="FP13" s="381"/>
      <c r="FQ13" s="381"/>
      <c r="FR13" s="381"/>
      <c r="FS13" s="381"/>
      <c r="FT13" s="381"/>
      <c r="FU13" s="381"/>
      <c r="FV13" s="381"/>
      <c r="FW13" s="381"/>
      <c r="FX13" s="381"/>
      <c r="FY13" s="381"/>
      <c r="FZ13" s="381"/>
      <c r="GA13" s="381"/>
      <c r="GB13" s="381"/>
      <c r="GC13" s="381"/>
      <c r="GD13" s="381"/>
      <c r="GE13" s="381"/>
      <c r="GF13" s="381"/>
      <c r="GG13" s="381"/>
      <c r="GH13" s="381"/>
      <c r="GI13" s="381"/>
      <c r="GJ13" s="381"/>
      <c r="GK13" s="381"/>
      <c r="GL13" s="381"/>
      <c r="GM13" s="381"/>
      <c r="GN13" s="381"/>
      <c r="GO13" s="381"/>
      <c r="GP13" s="381"/>
      <c r="GQ13" s="381"/>
      <c r="GR13" s="381"/>
      <c r="GS13" s="381"/>
      <c r="GT13" s="381"/>
      <c r="GU13" s="381"/>
      <c r="GV13" s="381"/>
      <c r="GW13" s="381"/>
      <c r="GX13" s="381"/>
      <c r="GY13" s="381"/>
      <c r="GZ13" s="381"/>
      <c r="HA13" s="381"/>
      <c r="HB13" s="381"/>
      <c r="HC13" s="381"/>
      <c r="HD13" s="381"/>
      <c r="HE13" s="381"/>
      <c r="HF13" s="381"/>
      <c r="HG13" s="381"/>
      <c r="HH13" s="381"/>
      <c r="HI13" s="381"/>
      <c r="HJ13" s="381"/>
      <c r="HK13" s="381"/>
      <c r="HL13" s="381"/>
      <c r="HM13" s="381"/>
      <c r="HN13" s="381"/>
      <c r="HO13" s="381"/>
      <c r="HP13" s="381"/>
      <c r="HQ13" s="381"/>
      <c r="HR13" s="381"/>
      <c r="HS13" s="381"/>
      <c r="HT13" s="381"/>
      <c r="HU13" s="381"/>
    </row>
    <row r="14" s="361" customFormat="1" ht="30" customHeight="1" spans="1:229">
      <c r="A14" s="376" t="s">
        <v>123</v>
      </c>
      <c r="B14" s="387">
        <f>B5+B6</f>
        <v>53000</v>
      </c>
      <c r="C14" s="396">
        <v>52150</v>
      </c>
      <c r="D14" s="388">
        <f>B14-C14</f>
        <v>850</v>
      </c>
      <c r="E14" s="389">
        <f>D14/C14</f>
        <v>0.0162991371045062</v>
      </c>
      <c r="F14" s="390"/>
      <c r="G14" s="373"/>
      <c r="H14" s="373"/>
      <c r="I14" s="373"/>
      <c r="J14" s="373"/>
      <c r="K14" s="373"/>
      <c r="L14" s="373"/>
      <c r="M14" s="373"/>
      <c r="N14" s="373"/>
      <c r="O14" s="373"/>
      <c r="P14" s="373"/>
      <c r="Q14" s="373"/>
      <c r="R14" s="373"/>
      <c r="S14" s="373"/>
      <c r="T14" s="373"/>
      <c r="U14" s="373"/>
      <c r="V14" s="373"/>
      <c r="W14" s="373"/>
      <c r="X14" s="373"/>
      <c r="Y14" s="373"/>
      <c r="Z14" s="373"/>
      <c r="AA14" s="373"/>
      <c r="AB14" s="373"/>
      <c r="AC14" s="373"/>
      <c r="AD14" s="373"/>
      <c r="AE14" s="373"/>
      <c r="AF14" s="373"/>
      <c r="AG14" s="373"/>
      <c r="AH14" s="373"/>
      <c r="AI14" s="373"/>
      <c r="AJ14" s="373"/>
      <c r="AK14" s="373"/>
      <c r="AL14" s="373"/>
      <c r="AM14" s="373"/>
      <c r="AN14" s="373"/>
      <c r="AO14" s="373"/>
      <c r="AP14" s="373"/>
      <c r="AQ14" s="373"/>
      <c r="AR14" s="373"/>
      <c r="AS14" s="373"/>
      <c r="AT14" s="373"/>
      <c r="AU14" s="373"/>
      <c r="AV14" s="373"/>
      <c r="AW14" s="373"/>
      <c r="AX14" s="373"/>
      <c r="AY14" s="373"/>
      <c r="AZ14" s="373"/>
      <c r="BA14" s="373"/>
      <c r="BB14" s="373"/>
      <c r="BC14" s="373"/>
      <c r="BD14" s="373"/>
      <c r="BE14" s="373"/>
      <c r="BF14" s="373"/>
      <c r="BG14" s="373"/>
      <c r="BH14" s="373"/>
      <c r="BI14" s="373"/>
      <c r="BJ14" s="373"/>
      <c r="BK14" s="373"/>
      <c r="BL14" s="373"/>
      <c r="BM14" s="373"/>
      <c r="BN14" s="373"/>
      <c r="BO14" s="373"/>
      <c r="BP14" s="373"/>
      <c r="BQ14" s="373"/>
      <c r="BR14" s="373"/>
      <c r="BS14" s="373"/>
      <c r="BT14" s="373"/>
      <c r="BU14" s="373"/>
      <c r="BV14" s="373"/>
      <c r="BW14" s="373"/>
      <c r="BX14" s="373"/>
      <c r="BY14" s="373"/>
      <c r="BZ14" s="373"/>
      <c r="CA14" s="373"/>
      <c r="CB14" s="373"/>
      <c r="CC14" s="373"/>
      <c r="CD14" s="373"/>
      <c r="CE14" s="373"/>
      <c r="CF14" s="373"/>
      <c r="CG14" s="373"/>
      <c r="CH14" s="373"/>
      <c r="CI14" s="373"/>
      <c r="CJ14" s="373"/>
      <c r="CK14" s="373"/>
      <c r="CL14" s="373"/>
      <c r="CM14" s="373"/>
      <c r="CN14" s="373"/>
      <c r="CO14" s="373"/>
      <c r="CP14" s="373"/>
      <c r="CQ14" s="373"/>
      <c r="CR14" s="373"/>
      <c r="CS14" s="373"/>
      <c r="CT14" s="373"/>
      <c r="CU14" s="373"/>
      <c r="CV14" s="373"/>
      <c r="CW14" s="373"/>
      <c r="CX14" s="373"/>
      <c r="CY14" s="373"/>
      <c r="CZ14" s="373"/>
      <c r="DA14" s="373"/>
      <c r="DB14" s="373"/>
      <c r="DC14" s="373"/>
      <c r="DD14" s="373"/>
      <c r="DE14" s="373"/>
      <c r="DF14" s="373"/>
      <c r="DG14" s="373"/>
      <c r="DH14" s="373"/>
      <c r="DI14" s="373"/>
      <c r="DJ14" s="373"/>
      <c r="DK14" s="373"/>
      <c r="DL14" s="373"/>
      <c r="DM14" s="373"/>
      <c r="DN14" s="373"/>
      <c r="DO14" s="373"/>
      <c r="DP14" s="373"/>
      <c r="DQ14" s="373"/>
      <c r="DR14" s="373"/>
      <c r="DS14" s="373"/>
      <c r="DT14" s="373"/>
      <c r="DU14" s="373"/>
      <c r="DV14" s="373"/>
      <c r="DW14" s="373"/>
      <c r="DX14" s="373"/>
      <c r="DY14" s="373"/>
      <c r="DZ14" s="373"/>
      <c r="EA14" s="373"/>
      <c r="EB14" s="373"/>
      <c r="EC14" s="373"/>
      <c r="ED14" s="373"/>
      <c r="EE14" s="373"/>
      <c r="EF14" s="373"/>
      <c r="EG14" s="373"/>
      <c r="EH14" s="373"/>
      <c r="EI14" s="373"/>
      <c r="EJ14" s="373"/>
      <c r="EK14" s="373"/>
      <c r="EL14" s="373"/>
      <c r="EM14" s="373"/>
      <c r="EN14" s="373"/>
      <c r="EO14" s="373"/>
      <c r="EP14" s="373"/>
      <c r="EQ14" s="373"/>
      <c r="ER14" s="373"/>
      <c r="ES14" s="373"/>
      <c r="ET14" s="373"/>
      <c r="EU14" s="373"/>
      <c r="EV14" s="373"/>
      <c r="EW14" s="373"/>
      <c r="EX14" s="373"/>
      <c r="EY14" s="373"/>
      <c r="EZ14" s="373"/>
      <c r="FA14" s="373"/>
      <c r="FB14" s="373"/>
      <c r="FC14" s="373"/>
      <c r="FD14" s="373"/>
      <c r="FE14" s="373"/>
      <c r="FF14" s="373"/>
      <c r="FG14" s="373"/>
      <c r="FH14" s="373"/>
      <c r="FI14" s="373"/>
      <c r="FJ14" s="373"/>
      <c r="FK14" s="373"/>
      <c r="FL14" s="373"/>
      <c r="FM14" s="373"/>
      <c r="FN14" s="373"/>
      <c r="FO14" s="373"/>
      <c r="FP14" s="373"/>
      <c r="FQ14" s="373"/>
      <c r="FR14" s="373"/>
      <c r="FS14" s="373"/>
      <c r="FT14" s="373"/>
      <c r="FU14" s="373"/>
      <c r="FV14" s="373"/>
      <c r="FW14" s="373"/>
      <c r="FX14" s="373"/>
      <c r="FY14" s="373"/>
      <c r="FZ14" s="373"/>
      <c r="GA14" s="373"/>
      <c r="GB14" s="373"/>
      <c r="GC14" s="373"/>
      <c r="GD14" s="373"/>
      <c r="GE14" s="373"/>
      <c r="GF14" s="373"/>
      <c r="GG14" s="373"/>
      <c r="GH14" s="373"/>
      <c r="GI14" s="373"/>
      <c r="GJ14" s="373"/>
      <c r="GK14" s="373"/>
      <c r="GL14" s="373"/>
      <c r="GM14" s="373"/>
      <c r="GN14" s="373"/>
      <c r="GO14" s="373"/>
      <c r="GP14" s="373"/>
      <c r="GQ14" s="373"/>
      <c r="GR14" s="373"/>
      <c r="GS14" s="373"/>
      <c r="GT14" s="373"/>
      <c r="GU14" s="373"/>
      <c r="GV14" s="373"/>
      <c r="GW14" s="373"/>
      <c r="GX14" s="373"/>
      <c r="GY14" s="373"/>
      <c r="GZ14" s="373"/>
      <c r="HA14" s="373"/>
      <c r="HB14" s="373"/>
      <c r="HC14" s="373"/>
      <c r="HD14" s="373"/>
      <c r="HE14" s="373"/>
      <c r="HF14" s="373"/>
      <c r="HG14" s="373"/>
      <c r="HH14" s="373"/>
      <c r="HI14" s="373"/>
      <c r="HJ14" s="373"/>
      <c r="HK14" s="373"/>
      <c r="HL14" s="373"/>
      <c r="HM14" s="373"/>
      <c r="HN14" s="373"/>
      <c r="HO14" s="373"/>
      <c r="HP14" s="373"/>
      <c r="HQ14" s="373"/>
      <c r="HR14" s="373"/>
      <c r="HS14" s="373"/>
      <c r="HT14" s="373"/>
      <c r="HU14" s="373"/>
    </row>
  </sheetData>
  <mergeCells count="7">
    <mergeCell ref="A1:F1"/>
    <mergeCell ref="E2:F2"/>
    <mergeCell ref="D3:E3"/>
    <mergeCell ref="A3:A4"/>
    <mergeCell ref="B3:B4"/>
    <mergeCell ref="C3:C4"/>
    <mergeCell ref="F3:F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50</vt:i4>
      </vt:variant>
    </vt:vector>
  </HeadingPairs>
  <TitlesOfParts>
    <vt:vector size="50" baseType="lpstr">
      <vt:lpstr>封面</vt:lpstr>
      <vt:lpstr>目录</vt:lpstr>
      <vt:lpstr>表1</vt:lpstr>
      <vt:lpstr>表2</vt:lpstr>
      <vt:lpstr>表3</vt:lpstr>
      <vt:lpstr>表4</vt:lpstr>
      <vt:lpstr>表5</vt:lpstr>
      <vt:lpstr>表6</vt:lpstr>
      <vt:lpstr>表7</vt:lpstr>
      <vt:lpstr>表8</vt:lpstr>
      <vt:lpstr>表9</vt:lpstr>
      <vt:lpstr>表10原始</vt:lpstr>
      <vt:lpstr>表10</vt:lpstr>
      <vt:lpstr>表11</vt:lpstr>
      <vt:lpstr>表12</vt:lpstr>
      <vt:lpstr>表13</vt:lpstr>
      <vt:lpstr>表14</vt:lpstr>
      <vt:lpstr>表15</vt:lpstr>
      <vt:lpstr>表16</vt:lpstr>
      <vt:lpstr>表17</vt:lpstr>
      <vt:lpstr>表18</vt:lpstr>
      <vt:lpstr>表19</vt:lpstr>
      <vt:lpstr>表20</vt:lpstr>
      <vt:lpstr>表21</vt:lpstr>
      <vt:lpstr>表22</vt:lpstr>
      <vt:lpstr>表23</vt:lpstr>
      <vt:lpstr>表24</vt:lpstr>
      <vt:lpstr>表25</vt:lpstr>
      <vt:lpstr>表26</vt:lpstr>
      <vt:lpstr>表27</vt:lpstr>
      <vt:lpstr>表28</vt:lpstr>
      <vt:lpstr>表29</vt:lpstr>
      <vt:lpstr>表30</vt:lpstr>
      <vt:lpstr>表31</vt:lpstr>
      <vt:lpstr>表32</vt:lpstr>
      <vt:lpstr>表33</vt:lpstr>
      <vt:lpstr>表34</vt:lpstr>
      <vt:lpstr>表35</vt:lpstr>
      <vt:lpstr>表36</vt:lpstr>
      <vt:lpstr>表37</vt:lpstr>
      <vt:lpstr>表38</vt:lpstr>
      <vt:lpstr>表39</vt:lpstr>
      <vt:lpstr>表40</vt:lpstr>
      <vt:lpstr>表41</vt:lpstr>
      <vt:lpstr>表42</vt:lpstr>
      <vt:lpstr>表43</vt:lpstr>
      <vt:lpstr>表44</vt:lpstr>
      <vt:lpstr>表45</vt:lpstr>
      <vt:lpstr>表46</vt:lpstr>
      <vt:lpstr>表47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%</cp:lastModifiedBy>
  <dcterms:created xsi:type="dcterms:W3CDTF">2021-05-14T00:19:00Z</dcterms:created>
  <dcterms:modified xsi:type="dcterms:W3CDTF">2026-05-20T08:18:48Z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A4EAA135433247D9BD58AE85DA9A5B7D_13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